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/>
  </bookViews>
  <sheets>
    <sheet name="Sheet1" sheetId="2" r:id="rId1"/>
  </sheets>
  <externalReferences>
    <externalReference r:id="rId2"/>
  </externalReference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<sst xmlns="http://schemas.openxmlformats.org/spreadsheetml/2006/main" count="1227" uniqueCount="600">
  <si>
    <t>北京市东城区卫生健康委所属事业单位2023年第二次公开招聘专业技能测试、面试、总成绩</t>
  </si>
  <si>
    <t>序号</t>
  </si>
  <si>
    <t>单位名称</t>
  </si>
  <si>
    <t>姓名</t>
  </si>
  <si>
    <t>岗位名称</t>
  </si>
  <si>
    <t>岗位代码</t>
  </si>
  <si>
    <t>身份证后六位</t>
  </si>
  <si>
    <t>笔试成绩</t>
  </si>
  <si>
    <t>专业技能测试成绩</t>
  </si>
  <si>
    <t>面试成绩</t>
  </si>
  <si>
    <t>总成绩</t>
  </si>
  <si>
    <t>北京市东城区社区卫生服务管理中心</t>
  </si>
  <si>
    <t>王孟龙</t>
  </si>
  <si>
    <t>财务管理</t>
  </si>
  <si>
    <t>B001</t>
  </si>
  <si>
    <t>张鸿</t>
  </si>
  <si>
    <t>——</t>
  </si>
  <si>
    <t>彭碧莹</t>
  </si>
  <si>
    <t>中药师</t>
  </si>
  <si>
    <t>B002</t>
  </si>
  <si>
    <t>040042</t>
  </si>
  <si>
    <t>周颖</t>
  </si>
  <si>
    <t>超声</t>
  </si>
  <si>
    <t>B003</t>
  </si>
  <si>
    <t>刘婉婷</t>
  </si>
  <si>
    <t>B005</t>
  </si>
  <si>
    <t>140640</t>
  </si>
  <si>
    <t>付世博</t>
  </si>
  <si>
    <t>20001X</t>
  </si>
  <si>
    <t>田芮夕</t>
  </si>
  <si>
    <t>护理</t>
  </si>
  <si>
    <t>B006</t>
  </si>
  <si>
    <t>04532X</t>
  </si>
  <si>
    <t>马冬雪</t>
  </si>
  <si>
    <t>王欢</t>
  </si>
  <si>
    <t>池思静</t>
  </si>
  <si>
    <t>计楠</t>
  </si>
  <si>
    <t>北京市东城区计划生育药具管理站</t>
  </si>
  <si>
    <t>董可欣</t>
  </si>
  <si>
    <t>综合管理岗1</t>
  </si>
  <si>
    <t>B007</t>
  </si>
  <si>
    <t>03186X</t>
  </si>
  <si>
    <t>刘永鑫</t>
  </si>
  <si>
    <t>126119</t>
  </si>
  <si>
    <t>杨宇辰</t>
  </si>
  <si>
    <t>综合管理岗2</t>
  </si>
  <si>
    <t>B008</t>
  </si>
  <si>
    <t>010413</t>
  </si>
  <si>
    <t>北京市东城区永定门外社区卫生服务中心</t>
  </si>
  <si>
    <t>王佳丽</t>
  </si>
  <si>
    <t>检验技师</t>
  </si>
  <si>
    <t>B009</t>
  </si>
  <si>
    <t>035420</t>
  </si>
  <si>
    <t>张弘煦</t>
  </si>
  <si>
    <t>内科医师</t>
  </si>
  <si>
    <t>B010</t>
  </si>
  <si>
    <t>026027</t>
  </si>
  <si>
    <t>李爽</t>
  </si>
  <si>
    <t>02152X</t>
  </si>
  <si>
    <t>蔡旭</t>
  </si>
  <si>
    <t>B012</t>
  </si>
  <si>
    <t>194627</t>
  </si>
  <si>
    <t>张宇</t>
  </si>
  <si>
    <t>270020</t>
  </si>
  <si>
    <t>王志胜</t>
  </si>
  <si>
    <t>中医师</t>
  </si>
  <si>
    <t>B013</t>
  </si>
  <si>
    <t>162310</t>
  </si>
  <si>
    <t>刘佳</t>
  </si>
  <si>
    <t>262322</t>
  </si>
  <si>
    <t>中共北京市东城区委卫生健康工委党校</t>
  </si>
  <si>
    <t>董晓宇</t>
  </si>
  <si>
    <t>干部教育科培训干事</t>
  </si>
  <si>
    <t>B019</t>
  </si>
  <si>
    <t>120323</t>
  </si>
  <si>
    <t>64.00</t>
  </si>
  <si>
    <t>陈雨鑫</t>
  </si>
  <si>
    <t>164027</t>
  </si>
  <si>
    <t>61.00</t>
  </si>
  <si>
    <t>郗佳玉</t>
  </si>
  <si>
    <t>225414</t>
  </si>
  <si>
    <t>62.00</t>
  </si>
  <si>
    <t>北京市东城区天坛社区卫生服务中心</t>
  </si>
  <si>
    <t>宋爽</t>
  </si>
  <si>
    <t>社区护士2</t>
  </si>
  <si>
    <t>B020</t>
  </si>
  <si>
    <t>205326</t>
  </si>
  <si>
    <t>安思</t>
  </si>
  <si>
    <t>236124</t>
  </si>
  <si>
    <t>段旭冉</t>
  </si>
  <si>
    <t>184626</t>
  </si>
  <si>
    <t>赵军丽</t>
  </si>
  <si>
    <t>全科医师2</t>
  </si>
  <si>
    <t>B023</t>
  </si>
  <si>
    <t>061042</t>
  </si>
  <si>
    <t>杜璇</t>
  </si>
  <si>
    <t>201524</t>
  </si>
  <si>
    <t>常巍</t>
  </si>
  <si>
    <t>031226</t>
  </si>
  <si>
    <t>李家熙</t>
  </si>
  <si>
    <t>社区护士</t>
  </si>
  <si>
    <t>B025</t>
  </si>
  <si>
    <t>091522</t>
  </si>
  <si>
    <t>宋菲</t>
  </si>
  <si>
    <t>250627</t>
  </si>
  <si>
    <t>陈敏</t>
  </si>
  <si>
    <t>妇科医师</t>
  </si>
  <si>
    <t>B026</t>
  </si>
  <si>
    <t>252020</t>
  </si>
  <si>
    <t>杨蓓蕾</t>
  </si>
  <si>
    <t>18004X</t>
  </si>
  <si>
    <t>北京市东城区第一人民医院</t>
  </si>
  <si>
    <t>毕晟</t>
  </si>
  <si>
    <t>管理岗位</t>
  </si>
  <si>
    <t>B028</t>
  </si>
  <si>
    <t>马清华</t>
  </si>
  <si>
    <t>070320</t>
  </si>
  <si>
    <t>刘钊</t>
  </si>
  <si>
    <t>信息管理</t>
  </si>
  <si>
    <t>B031</t>
  </si>
  <si>
    <t>06181X</t>
  </si>
  <si>
    <t>朱裕峰</t>
  </si>
  <si>
    <t>05381X</t>
  </si>
  <si>
    <t>姚磊</t>
  </si>
  <si>
    <t>北京市东城区医疗机构管理中心</t>
  </si>
  <si>
    <t>朱义灿</t>
  </si>
  <si>
    <t>医疗质量管理（一）</t>
  </si>
  <si>
    <t>B037</t>
  </si>
  <si>
    <t>蔺晴</t>
  </si>
  <si>
    <t>医疗质量管理（三）</t>
  </si>
  <si>
    <t>B038</t>
  </si>
  <si>
    <t>030024</t>
  </si>
  <si>
    <t>周艳月</t>
  </si>
  <si>
    <t>北京市东城区体育馆路社区卫生服务中心</t>
  </si>
  <si>
    <t>刘宇航</t>
  </si>
  <si>
    <t>B042</t>
  </si>
  <si>
    <t>121218</t>
  </si>
  <si>
    <t>陈莹</t>
  </si>
  <si>
    <t>190641</t>
  </si>
  <si>
    <t>郑殷</t>
  </si>
  <si>
    <t>财务会计</t>
  </si>
  <si>
    <t>B043</t>
  </si>
  <si>
    <t>270024</t>
  </si>
  <si>
    <t>张雪丽</t>
  </si>
  <si>
    <t>245348</t>
  </si>
  <si>
    <t>杨博秋</t>
  </si>
  <si>
    <t>护理二岗</t>
  </si>
  <si>
    <t>B045</t>
  </si>
  <si>
    <t>26352X</t>
  </si>
  <si>
    <t>隗琳晔</t>
  </si>
  <si>
    <t>护理一岗</t>
  </si>
  <si>
    <t>B046</t>
  </si>
  <si>
    <t>030065</t>
  </si>
  <si>
    <t>张建明</t>
  </si>
  <si>
    <t>180025</t>
  </si>
  <si>
    <t>王豪</t>
  </si>
  <si>
    <t>办公室科员</t>
  </si>
  <si>
    <t>B048</t>
  </si>
  <si>
    <t>191239</t>
  </si>
  <si>
    <t>代宝杰</t>
  </si>
  <si>
    <t>014716</t>
  </si>
  <si>
    <t>李慧慧</t>
  </si>
  <si>
    <t>150522</t>
  </si>
  <si>
    <t>缺考</t>
  </si>
  <si>
    <t>李曦典</t>
  </si>
  <si>
    <t>250611</t>
  </si>
  <si>
    <t>北京市隆福医院</t>
  </si>
  <si>
    <t>董浩</t>
  </si>
  <si>
    <t>B052</t>
  </si>
  <si>
    <t>201525</t>
  </si>
  <si>
    <t>史诗</t>
  </si>
  <si>
    <t>人力资源管理</t>
  </si>
  <si>
    <t>B055</t>
  </si>
  <si>
    <t>063328</t>
  </si>
  <si>
    <t>王硕</t>
  </si>
  <si>
    <t>195636</t>
  </si>
  <si>
    <t>邢芮</t>
  </si>
  <si>
    <t>161524</t>
  </si>
  <si>
    <t>张童阳</t>
  </si>
  <si>
    <t>护士</t>
  </si>
  <si>
    <t>B059</t>
  </si>
  <si>
    <t>296522</t>
  </si>
  <si>
    <t>赵午</t>
  </si>
  <si>
    <t>195215</t>
  </si>
  <si>
    <t>张家伟</t>
  </si>
  <si>
    <t>093312</t>
  </si>
  <si>
    <t>常钰杰</t>
  </si>
  <si>
    <t>060528</t>
  </si>
  <si>
    <t>王茙雯</t>
  </si>
  <si>
    <t>070564</t>
  </si>
  <si>
    <t>刘博</t>
  </si>
  <si>
    <t>090816</t>
  </si>
  <si>
    <t>肖欣娜</t>
  </si>
  <si>
    <t>301527</t>
  </si>
  <si>
    <t>北京市东城区和平里社区卫生服务中心</t>
  </si>
  <si>
    <t>邱畅</t>
  </si>
  <si>
    <t>B065</t>
  </si>
  <si>
    <t>010420</t>
  </si>
  <si>
    <t>马玲</t>
  </si>
  <si>
    <t>全科医师三岗</t>
  </si>
  <si>
    <t>B066</t>
  </si>
  <si>
    <t>220820</t>
  </si>
  <si>
    <t>朱杰</t>
  </si>
  <si>
    <t>B067</t>
  </si>
  <si>
    <t>101120</t>
  </si>
  <si>
    <t>薛晨阳</t>
  </si>
  <si>
    <t>184041</t>
  </si>
  <si>
    <t>赵阳</t>
  </si>
  <si>
    <t>外科医师</t>
  </si>
  <si>
    <t>B068</t>
  </si>
  <si>
    <t>250039</t>
  </si>
  <si>
    <t>李双艳</t>
  </si>
  <si>
    <t>西药师</t>
  </si>
  <si>
    <t>B069</t>
  </si>
  <si>
    <t>192624</t>
  </si>
  <si>
    <t>李壮</t>
  </si>
  <si>
    <t>280016</t>
  </si>
  <si>
    <t>秦紫薇</t>
  </si>
  <si>
    <t>财务收费</t>
  </si>
  <si>
    <t>B070</t>
  </si>
  <si>
    <t>164626</t>
  </si>
  <si>
    <t>北京市第六医院</t>
  </si>
  <si>
    <t>魏炜</t>
  </si>
  <si>
    <t>护士一岗</t>
  </si>
  <si>
    <t>B091</t>
  </si>
  <si>
    <t>112023</t>
  </si>
  <si>
    <t>闫畅</t>
  </si>
  <si>
    <t>251824</t>
  </si>
  <si>
    <t>王莉婧</t>
  </si>
  <si>
    <t>080028</t>
  </si>
  <si>
    <t>张泽洋</t>
  </si>
  <si>
    <t>213129</t>
  </si>
  <si>
    <t>王子怡</t>
  </si>
  <si>
    <t>231222</t>
  </si>
  <si>
    <t>马琳琳</t>
  </si>
  <si>
    <t>193426</t>
  </si>
  <si>
    <t>赵新宁</t>
  </si>
  <si>
    <t>125327</t>
  </si>
  <si>
    <t>相征</t>
  </si>
  <si>
    <t>061337</t>
  </si>
  <si>
    <t>张超悦</t>
  </si>
  <si>
    <t>242828</t>
  </si>
  <si>
    <t>庄雪</t>
  </si>
  <si>
    <t>074627</t>
  </si>
  <si>
    <t>张雪</t>
  </si>
  <si>
    <t>20032x</t>
  </si>
  <si>
    <t>李凯越</t>
  </si>
  <si>
    <t>26462X</t>
  </si>
  <si>
    <t>刘荣静</t>
  </si>
  <si>
    <t>274824</t>
  </si>
  <si>
    <t>黄涛</t>
  </si>
  <si>
    <t>病理技师一岗</t>
  </si>
  <si>
    <t>B092</t>
  </si>
  <si>
    <t>158172</t>
  </si>
  <si>
    <t>马云龙</t>
  </si>
  <si>
    <t>麻醉医师一岗</t>
  </si>
  <si>
    <t>B093</t>
  </si>
  <si>
    <t>013058</t>
  </si>
  <si>
    <t>蔡敬怡</t>
  </si>
  <si>
    <t>186022</t>
  </si>
  <si>
    <t>金仕鹏</t>
  </si>
  <si>
    <t>外科医师一岗</t>
  </si>
  <si>
    <t>B095</t>
  </si>
  <si>
    <t>090019</t>
  </si>
  <si>
    <t>张超</t>
  </si>
  <si>
    <t>病理医师一岗</t>
  </si>
  <si>
    <t>B096</t>
  </si>
  <si>
    <t>200926</t>
  </si>
  <si>
    <t>北京市和平里医院</t>
  </si>
  <si>
    <t>刘桂平</t>
  </si>
  <si>
    <t>信息高级工程师</t>
  </si>
  <si>
    <t>B097</t>
  </si>
  <si>
    <t>031325</t>
  </si>
  <si>
    <t>王春惠</t>
  </si>
  <si>
    <t>病理技师</t>
  </si>
  <si>
    <t>B098</t>
  </si>
  <si>
    <t>263921</t>
  </si>
  <si>
    <t>边媛媛</t>
  </si>
  <si>
    <t>口腔医师</t>
  </si>
  <si>
    <t>B103</t>
  </si>
  <si>
    <t>212369</t>
  </si>
  <si>
    <t>李苏玺晴</t>
  </si>
  <si>
    <t>中西医结合内科医师</t>
  </si>
  <si>
    <t>B105</t>
  </si>
  <si>
    <t>160340</t>
  </si>
  <si>
    <t>冯嫚嫚</t>
  </si>
  <si>
    <t>中医妇科医师</t>
  </si>
  <si>
    <t>B106</t>
  </si>
  <si>
    <t>192528</t>
  </si>
  <si>
    <t>索皎婷</t>
  </si>
  <si>
    <t>B108</t>
  </si>
  <si>
    <t>062220</t>
  </si>
  <si>
    <t>北京市东城区急救站</t>
  </si>
  <si>
    <t>赵迪</t>
  </si>
  <si>
    <t>司机</t>
  </si>
  <si>
    <t>B110</t>
  </si>
  <si>
    <t>010030</t>
  </si>
  <si>
    <t>北京市东城区疾病预防控制中心</t>
  </si>
  <si>
    <t>张雅瑄</t>
  </si>
  <si>
    <t>行政管理</t>
  </si>
  <si>
    <t>B113</t>
  </si>
  <si>
    <t>280341</t>
  </si>
  <si>
    <t>谷沂婷</t>
  </si>
  <si>
    <t>12502X</t>
  </si>
  <si>
    <t>桑絮</t>
  </si>
  <si>
    <t>170020</t>
  </si>
  <si>
    <t>尤松宇</t>
  </si>
  <si>
    <t>186021</t>
  </si>
  <si>
    <t>李婧</t>
  </si>
  <si>
    <t>221420</t>
  </si>
  <si>
    <t>谭旭冉</t>
  </si>
  <si>
    <t>财务审计</t>
  </si>
  <si>
    <t>B114</t>
  </si>
  <si>
    <t>063427</t>
  </si>
  <si>
    <t>吴昀儒</t>
  </si>
  <si>
    <t>240849</t>
  </si>
  <si>
    <t>孙婉箫</t>
  </si>
  <si>
    <t>202526</t>
  </si>
  <si>
    <t>北京市东城区妇幼保健计划生育服务中心</t>
  </si>
  <si>
    <t>缪思佳</t>
  </si>
  <si>
    <t>B122</t>
  </si>
  <si>
    <t>291626</t>
  </si>
  <si>
    <t>孙畅</t>
  </si>
  <si>
    <t>王霞</t>
  </si>
  <si>
    <t>B125</t>
  </si>
  <si>
    <t>158128</t>
  </si>
  <si>
    <t>李真</t>
  </si>
  <si>
    <t>141843</t>
  </si>
  <si>
    <t>曹梦鸽</t>
  </si>
  <si>
    <t>261526</t>
  </si>
  <si>
    <t>薛喜悦</t>
  </si>
  <si>
    <t>后勤管理</t>
  </si>
  <si>
    <t>B130</t>
  </si>
  <si>
    <t>247716</t>
  </si>
  <si>
    <t>北京市鼓楼中医医院</t>
  </si>
  <si>
    <t>习臻立</t>
  </si>
  <si>
    <t>超声医师</t>
  </si>
  <si>
    <t>B132</t>
  </si>
  <si>
    <t>高昕</t>
  </si>
  <si>
    <t>B137</t>
  </si>
  <si>
    <t>田一男</t>
  </si>
  <si>
    <t>091095</t>
  </si>
  <si>
    <t>李宇嘉</t>
  </si>
  <si>
    <t>陈庚</t>
  </si>
  <si>
    <t>B138</t>
  </si>
  <si>
    <t>091810</t>
  </si>
  <si>
    <t>北京市东城区精神卫生保健院</t>
  </si>
  <si>
    <t>付春玲</t>
  </si>
  <si>
    <t>精神医师二岗</t>
  </si>
  <si>
    <t>B142</t>
  </si>
  <si>
    <t>091249</t>
  </si>
  <si>
    <t>刘胜男</t>
  </si>
  <si>
    <t>检验技士</t>
  </si>
  <si>
    <t>B143</t>
  </si>
  <si>
    <t>宋雪镜</t>
  </si>
  <si>
    <t>B144</t>
  </si>
  <si>
    <t>042624</t>
  </si>
  <si>
    <t>牛健博</t>
  </si>
  <si>
    <t>王杨</t>
  </si>
  <si>
    <t>王羽佳</t>
  </si>
  <si>
    <t>马博</t>
  </si>
  <si>
    <t>果宝琨</t>
  </si>
  <si>
    <t>冯帆</t>
  </si>
  <si>
    <t>星阳</t>
  </si>
  <si>
    <t>B147</t>
  </si>
  <si>
    <t>11283X</t>
  </si>
  <si>
    <t>贾宇飞</t>
  </si>
  <si>
    <t>王满仓</t>
  </si>
  <si>
    <t>赵慧</t>
  </si>
  <si>
    <t>北京市东城区东花市社区卫生服务中心</t>
  </si>
  <si>
    <t>袁敏</t>
  </si>
  <si>
    <t>B152</t>
  </si>
  <si>
    <t>026664</t>
  </si>
  <si>
    <t>刘萍</t>
  </si>
  <si>
    <t>052922</t>
  </si>
  <si>
    <t>杨安</t>
  </si>
  <si>
    <t>01652X</t>
  </si>
  <si>
    <t>周乔阳</t>
  </si>
  <si>
    <t>250062</t>
  </si>
  <si>
    <t>张爱</t>
  </si>
  <si>
    <t>200063</t>
  </si>
  <si>
    <t>杨玥珺</t>
  </si>
  <si>
    <t>防保医师</t>
  </si>
  <si>
    <t>B153</t>
  </si>
  <si>
    <t>16206X</t>
  </si>
  <si>
    <t>刘思莹</t>
  </si>
  <si>
    <t>B155</t>
  </si>
  <si>
    <t>310021</t>
  </si>
  <si>
    <t>赵娜</t>
  </si>
  <si>
    <t>270269</t>
  </si>
  <si>
    <t>北京市交道口社区卫生服务中心</t>
  </si>
  <si>
    <t>谭笑笑</t>
  </si>
  <si>
    <t>康复技师</t>
  </si>
  <si>
    <t>B159</t>
  </si>
  <si>
    <t>095921</t>
  </si>
  <si>
    <t>鲍菲</t>
  </si>
  <si>
    <t>B160</t>
  </si>
  <si>
    <t>23604X</t>
  </si>
  <si>
    <t>张洋</t>
  </si>
  <si>
    <t>255014</t>
  </si>
  <si>
    <t>168615</t>
  </si>
  <si>
    <t>张迎</t>
  </si>
  <si>
    <t>273027</t>
  </si>
  <si>
    <t>马腾</t>
  </si>
  <si>
    <t>20601X</t>
  </si>
  <si>
    <t>李昂</t>
  </si>
  <si>
    <t>082919</t>
  </si>
  <si>
    <t>李凯</t>
  </si>
  <si>
    <t>011917</t>
  </si>
  <si>
    <t>李玲敏</t>
  </si>
  <si>
    <t>250628</t>
  </si>
  <si>
    <t>杨沫</t>
  </si>
  <si>
    <t>医学检验</t>
  </si>
  <si>
    <t>B162</t>
  </si>
  <si>
    <t>306528</t>
  </si>
  <si>
    <t>刘静</t>
  </si>
  <si>
    <t>273022</t>
  </si>
  <si>
    <t>杨辰</t>
  </si>
  <si>
    <t>155328</t>
  </si>
  <si>
    <t>李娜</t>
  </si>
  <si>
    <t>019028</t>
  </si>
  <si>
    <t>李超群</t>
  </si>
  <si>
    <t>预防保健医师</t>
  </si>
  <si>
    <t>B165</t>
  </si>
  <si>
    <t>303922</t>
  </si>
  <si>
    <t>赵安然</t>
  </si>
  <si>
    <t>社区护理</t>
  </si>
  <si>
    <t>B166</t>
  </si>
  <si>
    <t>173824</t>
  </si>
  <si>
    <t>徐迪</t>
  </si>
  <si>
    <t>235720</t>
  </si>
  <si>
    <t>董爽</t>
  </si>
  <si>
    <t>250644</t>
  </si>
  <si>
    <t>何凤珍</t>
  </si>
  <si>
    <t>164065</t>
  </si>
  <si>
    <t>于珊珊</t>
  </si>
  <si>
    <t>081825</t>
  </si>
  <si>
    <t>刘艺曼</t>
  </si>
  <si>
    <t>102720</t>
  </si>
  <si>
    <t>薛梦诗</t>
  </si>
  <si>
    <t>B168</t>
  </si>
  <si>
    <t>160326</t>
  </si>
  <si>
    <t>孔一凡</t>
  </si>
  <si>
    <t>10612X</t>
  </si>
  <si>
    <t>崔广宇</t>
  </si>
  <si>
    <t>181219</t>
  </si>
  <si>
    <t>张艺蕾</t>
  </si>
  <si>
    <t>230027</t>
  </si>
  <si>
    <t>张宁</t>
  </si>
  <si>
    <t>084923</t>
  </si>
  <si>
    <t>北京市东城区龙潭社区卫生服务中心</t>
  </si>
  <si>
    <t>张艳</t>
  </si>
  <si>
    <t>B171</t>
  </si>
  <si>
    <t xml:space="preserve"> 167868</t>
  </si>
  <si>
    <t>张小洁</t>
  </si>
  <si>
    <t>062668</t>
  </si>
  <si>
    <t>李明云</t>
  </si>
  <si>
    <t>130024</t>
  </si>
  <si>
    <t>王立妍</t>
  </si>
  <si>
    <t>020249</t>
  </si>
  <si>
    <t>巩小丽</t>
  </si>
  <si>
    <t>14156X</t>
  </si>
  <si>
    <t>冯兆安</t>
  </si>
  <si>
    <t>B172</t>
  </si>
  <si>
    <t>052755</t>
  </si>
  <si>
    <t>闫君楠</t>
  </si>
  <si>
    <t>中医学</t>
  </si>
  <si>
    <t>B175</t>
  </si>
  <si>
    <t>032429</t>
  </si>
  <si>
    <t>230647</t>
  </si>
  <si>
    <t>房蓓</t>
  </si>
  <si>
    <t>B178</t>
  </si>
  <si>
    <t>223326</t>
  </si>
  <si>
    <t>蔡轩瑶</t>
  </si>
  <si>
    <t>260621</t>
  </si>
  <si>
    <t>王颖斯</t>
  </si>
  <si>
    <t>022826</t>
  </si>
  <si>
    <t>北京市东城区安定门社区卫生服务中心</t>
  </si>
  <si>
    <t>闫琪</t>
  </si>
  <si>
    <t xml:space="preserve">B181    </t>
  </si>
  <si>
    <t>141326</t>
  </si>
  <si>
    <t>张美辰</t>
  </si>
  <si>
    <t>检验师</t>
  </si>
  <si>
    <t>B182</t>
  </si>
  <si>
    <t>203040</t>
  </si>
  <si>
    <t>崔宸</t>
  </si>
  <si>
    <t xml:space="preserve">检验师   </t>
  </si>
  <si>
    <t xml:space="preserve">B182    </t>
  </si>
  <si>
    <t>153817</t>
  </si>
  <si>
    <t>韩蕊</t>
  </si>
  <si>
    <t xml:space="preserve">B182  </t>
  </si>
  <si>
    <t>23124X</t>
  </si>
  <si>
    <t>王婧怡</t>
  </si>
  <si>
    <t>228022</t>
  </si>
  <si>
    <t>张可心</t>
  </si>
  <si>
    <t>272522</t>
  </si>
  <si>
    <t>李梦圆</t>
  </si>
  <si>
    <t>药技师</t>
  </si>
  <si>
    <t>B184</t>
  </si>
  <si>
    <t>242723</t>
  </si>
  <si>
    <t>张晓雪</t>
  </si>
  <si>
    <t>B185</t>
  </si>
  <si>
    <t>230021</t>
  </si>
  <si>
    <t>房萧萧</t>
  </si>
  <si>
    <t>082389</t>
  </si>
  <si>
    <t>杨思思</t>
  </si>
  <si>
    <t>140044</t>
  </si>
  <si>
    <t>李雯茜</t>
  </si>
  <si>
    <t>271547</t>
  </si>
  <si>
    <t>郝旭</t>
  </si>
  <si>
    <t xml:space="preserve">B185   </t>
  </si>
  <si>
    <t>11142X</t>
  </si>
  <si>
    <t>王清林</t>
  </si>
  <si>
    <t>中医医师</t>
  </si>
  <si>
    <t xml:space="preserve">B188 </t>
  </si>
  <si>
    <t>272520</t>
  </si>
  <si>
    <t>蒋瑶</t>
  </si>
  <si>
    <t xml:space="preserve">B188    </t>
  </si>
  <si>
    <t>301421</t>
  </si>
  <si>
    <t>康岐</t>
  </si>
  <si>
    <t xml:space="preserve">B190  </t>
  </si>
  <si>
    <t>133149</t>
  </si>
  <si>
    <t>徐燕洁</t>
  </si>
  <si>
    <t xml:space="preserve">B191 </t>
  </si>
  <si>
    <t>孟跃</t>
  </si>
  <si>
    <t>B192</t>
  </si>
  <si>
    <t>136360</t>
  </si>
  <si>
    <t>14042X</t>
  </si>
  <si>
    <t>樊宇彤</t>
  </si>
  <si>
    <t>221523</t>
  </si>
  <si>
    <t>李鹏伟</t>
  </si>
  <si>
    <t>274920</t>
  </si>
  <si>
    <t>段毅然</t>
  </si>
  <si>
    <t>04302X</t>
  </si>
  <si>
    <t>干菁菁</t>
  </si>
  <si>
    <t>232829</t>
  </si>
  <si>
    <t>高霞</t>
  </si>
  <si>
    <t>112724</t>
  </si>
  <si>
    <t>郑琪</t>
  </si>
  <si>
    <t>194921</t>
  </si>
  <si>
    <t>孙玉杰</t>
  </si>
  <si>
    <t>275623</t>
  </si>
  <si>
    <t>李宏宇</t>
  </si>
  <si>
    <t>230845</t>
  </si>
  <si>
    <t>杨劭雯</t>
  </si>
  <si>
    <t>083628</t>
  </si>
  <si>
    <t>张悦金</t>
  </si>
  <si>
    <t>267725</t>
  </si>
  <si>
    <t>陈博静</t>
  </si>
  <si>
    <t>242128</t>
  </si>
  <si>
    <t>王剑</t>
  </si>
  <si>
    <t>133047</t>
  </si>
  <si>
    <t>陈亚楠</t>
  </si>
  <si>
    <t>123109</t>
  </si>
  <si>
    <t>北京市普仁医院</t>
  </si>
  <si>
    <t>关莹</t>
  </si>
  <si>
    <t>护理（二岗）</t>
  </si>
  <si>
    <t>B197</t>
  </si>
  <si>
    <t>144626</t>
  </si>
  <si>
    <t>高婷婷</t>
  </si>
  <si>
    <t>271920</t>
  </si>
  <si>
    <t>李悦</t>
  </si>
  <si>
    <t>032524</t>
  </si>
  <si>
    <t>朱玲玲</t>
  </si>
  <si>
    <t>145329</t>
  </si>
  <si>
    <t>许思维</t>
  </si>
  <si>
    <t>023629</t>
  </si>
  <si>
    <t>李静</t>
  </si>
  <si>
    <t>231843</t>
  </si>
  <si>
    <t>刘祎</t>
  </si>
  <si>
    <t>231525</t>
  </si>
  <si>
    <t>刘莉</t>
  </si>
  <si>
    <t>03192X</t>
  </si>
  <si>
    <t>周伟</t>
  </si>
  <si>
    <t>中西医结合医师</t>
  </si>
  <si>
    <t>B198</t>
  </si>
  <si>
    <t>216819</t>
  </si>
  <si>
    <t>谭悦</t>
  </si>
  <si>
    <t>091520</t>
  </si>
  <si>
    <t>雷源鹏</t>
  </si>
  <si>
    <t>放射医师（二岗）</t>
  </si>
  <si>
    <t xml:space="preserve">B210  </t>
  </si>
  <si>
    <t>291212</t>
  </si>
  <si>
    <t>冯淼</t>
  </si>
  <si>
    <t>206805</t>
  </si>
  <si>
    <t>董依航</t>
  </si>
  <si>
    <t>B218</t>
  </si>
  <si>
    <t>250615</t>
  </si>
  <si>
    <t>袁玉婷</t>
  </si>
  <si>
    <t>094027</t>
  </si>
  <si>
    <t>任意</t>
  </si>
  <si>
    <t>031618</t>
  </si>
  <si>
    <t>刘玉含</t>
  </si>
  <si>
    <t>神经外科医师（二岗）</t>
  </si>
  <si>
    <t>B230</t>
  </si>
  <si>
    <t>102018</t>
  </si>
  <si>
    <t>张楠</t>
  </si>
  <si>
    <t>病理科医师（二岗）</t>
  </si>
  <si>
    <t xml:space="preserve">B231 </t>
  </si>
  <si>
    <t>21512X</t>
  </si>
</sst>
</file>

<file path=xl/styles.xml><?xml version="1.0" encoding="utf-8"?>
<styleSheet xmlns="http://schemas.openxmlformats.org/spreadsheetml/2006/main">
  <numFmts count="7">
    <numFmt numFmtId="176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####&#20154;&#20107;&#31185;####\1.&#24120;&#35268;&#8212;&#25307;&#32856;&#32771;&#35797;\2023&#24180;\&#31532;&#20108;&#27425;\4&#19987;&#27979;&#12289;&#38754;&#35797;\2&#38754;&#35797;&#21450;&#24635;&#25104;&#32489;\11&#20845;&#38498;&#8212;&#8212;&#24635;&#25104;&#32489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姓名</v>
          </cell>
          <cell r="B1" t="str">
            <v>笔试成绩</v>
          </cell>
          <cell r="C1" t="str">
            <v>专技1</v>
          </cell>
          <cell r="D1" t="str">
            <v>专技2</v>
          </cell>
          <cell r="E1" t="str">
            <v>专技3</v>
          </cell>
          <cell r="F1" t="str">
            <v>专技4</v>
          </cell>
          <cell r="G1" t="str">
            <v>专技5</v>
          </cell>
          <cell r="H1" t="str">
            <v>专技成绩</v>
          </cell>
          <cell r="I1" t="str">
            <v>卢</v>
          </cell>
          <cell r="J1" t="str">
            <v>刘</v>
          </cell>
          <cell r="K1" t="str">
            <v>张</v>
          </cell>
          <cell r="L1" t="str">
            <v>孔</v>
          </cell>
          <cell r="M1" t="str">
            <v>社会</v>
          </cell>
          <cell r="N1" t="str">
            <v>面试成绩</v>
          </cell>
          <cell r="O1" t="str">
            <v>综合成绩</v>
          </cell>
        </row>
        <row r="2">
          <cell r="A2" t="str">
            <v>魏炜</v>
          </cell>
          <cell r="B2">
            <v>78</v>
          </cell>
          <cell r="C2">
            <v>85</v>
          </cell>
          <cell r="D2">
            <v>84</v>
          </cell>
          <cell r="E2">
            <v>90</v>
          </cell>
          <cell r="F2">
            <v>85</v>
          </cell>
          <cell r="G2">
            <v>92</v>
          </cell>
          <cell r="H2">
            <v>87.2</v>
          </cell>
          <cell r="I2">
            <v>79</v>
          </cell>
          <cell r="J2">
            <v>83</v>
          </cell>
          <cell r="K2">
            <v>81</v>
          </cell>
          <cell r="L2">
            <v>68</v>
          </cell>
          <cell r="M2">
            <v>80</v>
          </cell>
          <cell r="N2">
            <v>78.2</v>
          </cell>
          <cell r="O2">
            <v>80.82</v>
          </cell>
        </row>
        <row r="3">
          <cell r="A3" t="str">
            <v>闫畅</v>
          </cell>
          <cell r="B3">
            <v>70</v>
          </cell>
          <cell r="C3">
            <v>87</v>
          </cell>
          <cell r="D3">
            <v>89</v>
          </cell>
          <cell r="E3">
            <v>93</v>
          </cell>
          <cell r="F3">
            <v>92</v>
          </cell>
          <cell r="G3">
            <v>92</v>
          </cell>
          <cell r="H3">
            <v>90.6</v>
          </cell>
          <cell r="I3">
            <v>81</v>
          </cell>
          <cell r="J3">
            <v>89</v>
          </cell>
          <cell r="K3">
            <v>86</v>
          </cell>
          <cell r="L3">
            <v>72</v>
          </cell>
          <cell r="M3">
            <v>84</v>
          </cell>
          <cell r="N3">
            <v>82.4</v>
          </cell>
          <cell r="O3">
            <v>79.9</v>
          </cell>
        </row>
        <row r="4">
          <cell r="A4" t="str">
            <v>王莉婧</v>
          </cell>
          <cell r="B4">
            <v>76</v>
          </cell>
          <cell r="C4">
            <v>85</v>
          </cell>
          <cell r="D4">
            <v>83</v>
          </cell>
          <cell r="E4">
            <v>92</v>
          </cell>
          <cell r="F4">
            <v>89</v>
          </cell>
          <cell r="G4">
            <v>94</v>
          </cell>
          <cell r="H4">
            <v>88.6</v>
          </cell>
          <cell r="I4">
            <v>64</v>
          </cell>
          <cell r="J4">
            <v>85</v>
          </cell>
          <cell r="K4">
            <v>80</v>
          </cell>
          <cell r="L4">
            <v>64</v>
          </cell>
          <cell r="M4">
            <v>76</v>
          </cell>
          <cell r="N4">
            <v>73.8</v>
          </cell>
          <cell r="O4">
            <v>79.12</v>
          </cell>
        </row>
        <row r="5">
          <cell r="A5" t="str">
            <v>张泽洋</v>
          </cell>
          <cell r="B5">
            <v>68</v>
          </cell>
          <cell r="C5">
            <v>89</v>
          </cell>
          <cell r="D5">
            <v>82</v>
          </cell>
          <cell r="E5">
            <v>91</v>
          </cell>
          <cell r="F5">
            <v>84</v>
          </cell>
          <cell r="G5">
            <v>82</v>
          </cell>
          <cell r="H5">
            <v>85.6</v>
          </cell>
          <cell r="I5">
            <v>60</v>
          </cell>
          <cell r="J5">
            <v>75</v>
          </cell>
          <cell r="K5">
            <v>80</v>
          </cell>
          <cell r="L5">
            <v>62</v>
          </cell>
          <cell r="M5">
            <v>71</v>
          </cell>
          <cell r="N5">
            <v>69.6</v>
          </cell>
          <cell r="O5">
            <v>73.76</v>
          </cell>
        </row>
        <row r="6">
          <cell r="A6" t="str">
            <v>黄涛</v>
          </cell>
          <cell r="B6">
            <v>88</v>
          </cell>
          <cell r="C6">
            <v>96</v>
          </cell>
          <cell r="D6">
            <v>97</v>
          </cell>
          <cell r="E6">
            <v>88</v>
          </cell>
          <cell r="F6">
            <v>98</v>
          </cell>
          <cell r="G6">
            <v>99</v>
          </cell>
          <cell r="H6">
            <v>95.6</v>
          </cell>
          <cell r="I6">
            <v>49</v>
          </cell>
          <cell r="J6">
            <v>78</v>
          </cell>
          <cell r="K6">
            <v>84</v>
          </cell>
          <cell r="L6">
            <v>73</v>
          </cell>
          <cell r="M6">
            <v>74</v>
          </cell>
          <cell r="N6">
            <v>71.6</v>
          </cell>
          <cell r="O6">
            <v>85.36</v>
          </cell>
        </row>
        <row r="7">
          <cell r="A7" t="str">
            <v>马云龙</v>
          </cell>
          <cell r="B7">
            <v>90</v>
          </cell>
          <cell r="C7">
            <v>96</v>
          </cell>
          <cell r="D7">
            <v>98</v>
          </cell>
          <cell r="E7">
            <v>96</v>
          </cell>
          <cell r="F7">
            <v>96</v>
          </cell>
          <cell r="G7">
            <v>98</v>
          </cell>
          <cell r="H7">
            <v>96.8</v>
          </cell>
          <cell r="I7">
            <v>82</v>
          </cell>
          <cell r="J7">
            <v>92</v>
          </cell>
          <cell r="K7">
            <v>91</v>
          </cell>
          <cell r="L7">
            <v>93</v>
          </cell>
          <cell r="M7">
            <v>91</v>
          </cell>
          <cell r="N7">
            <v>89.8</v>
          </cell>
          <cell r="O7">
            <v>91.98</v>
          </cell>
        </row>
        <row r="8">
          <cell r="A8" t="str">
            <v>蔡敬怡</v>
          </cell>
          <cell r="B8">
            <v>64</v>
          </cell>
          <cell r="C8">
            <v>91</v>
          </cell>
          <cell r="D8">
            <v>87</v>
          </cell>
          <cell r="E8">
            <v>90</v>
          </cell>
          <cell r="F8">
            <v>80</v>
          </cell>
          <cell r="G8">
            <v>92</v>
          </cell>
          <cell r="H8">
            <v>88</v>
          </cell>
          <cell r="I8">
            <v>84</v>
          </cell>
          <cell r="J8">
            <v>80</v>
          </cell>
          <cell r="K8">
            <v>85</v>
          </cell>
          <cell r="L8">
            <v>85</v>
          </cell>
          <cell r="M8">
            <v>80</v>
          </cell>
          <cell r="N8">
            <v>82.8</v>
          </cell>
          <cell r="O8">
            <v>76.84</v>
          </cell>
        </row>
        <row r="9">
          <cell r="A9" t="str">
            <v>金仕鹏</v>
          </cell>
          <cell r="B9">
            <v>76</v>
          </cell>
          <cell r="C9">
            <v>96</v>
          </cell>
          <cell r="D9">
            <v>96</v>
          </cell>
          <cell r="E9">
            <v>93</v>
          </cell>
          <cell r="F9">
            <v>96</v>
          </cell>
          <cell r="G9">
            <v>92</v>
          </cell>
          <cell r="H9">
            <v>94.6</v>
          </cell>
          <cell r="I9">
            <v>75</v>
          </cell>
          <cell r="J9">
            <v>92</v>
          </cell>
          <cell r="K9">
            <v>92</v>
          </cell>
          <cell r="L9">
            <v>86</v>
          </cell>
          <cell r="M9">
            <v>82</v>
          </cell>
          <cell r="N9">
            <v>85.4</v>
          </cell>
          <cell r="O9">
            <v>84.4</v>
          </cell>
        </row>
        <row r="10">
          <cell r="A10" t="str">
            <v>张超</v>
          </cell>
          <cell r="B10">
            <v>72</v>
          </cell>
          <cell r="C10">
            <v>100</v>
          </cell>
          <cell r="D10">
            <v>93</v>
          </cell>
          <cell r="E10">
            <v>95</v>
          </cell>
          <cell r="F10">
            <v>90</v>
          </cell>
          <cell r="G10">
            <v>96</v>
          </cell>
          <cell r="H10">
            <v>94.8</v>
          </cell>
          <cell r="I10">
            <v>72</v>
          </cell>
          <cell r="J10">
            <v>87</v>
          </cell>
          <cell r="K10">
            <v>85</v>
          </cell>
          <cell r="L10">
            <v>82</v>
          </cell>
          <cell r="M10">
            <v>75</v>
          </cell>
          <cell r="N10">
            <v>80.2</v>
          </cell>
          <cell r="O10">
            <v>81.3</v>
          </cell>
        </row>
        <row r="11">
          <cell r="A11" t="str">
            <v>王子怡</v>
          </cell>
          <cell r="B11">
            <v>62</v>
          </cell>
          <cell r="C11">
            <v>67</v>
          </cell>
          <cell r="D11">
            <v>89</v>
          </cell>
          <cell r="E11">
            <v>83</v>
          </cell>
          <cell r="F11">
            <v>80</v>
          </cell>
          <cell r="G11">
            <v>79</v>
          </cell>
          <cell r="H11">
            <v>79.6</v>
          </cell>
          <cell r="I11">
            <v>52</v>
          </cell>
          <cell r="J11">
            <v>53</v>
          </cell>
          <cell r="K11">
            <v>58</v>
          </cell>
          <cell r="L11">
            <v>68</v>
          </cell>
          <cell r="M11">
            <v>57</v>
          </cell>
          <cell r="N11">
            <v>57.6</v>
          </cell>
          <cell r="O11" t="str">
            <v>-</v>
          </cell>
        </row>
        <row r="12">
          <cell r="A12" t="str">
            <v>马琳琳</v>
          </cell>
          <cell r="B12">
            <v>66</v>
          </cell>
          <cell r="C12">
            <v>65</v>
          </cell>
          <cell r="D12">
            <v>82</v>
          </cell>
          <cell r="E12">
            <v>79</v>
          </cell>
          <cell r="F12">
            <v>77</v>
          </cell>
          <cell r="G12">
            <v>75</v>
          </cell>
          <cell r="H12">
            <v>75.6</v>
          </cell>
          <cell r="I12">
            <v>49</v>
          </cell>
          <cell r="J12">
            <v>58</v>
          </cell>
          <cell r="K12">
            <v>59</v>
          </cell>
          <cell r="L12">
            <v>62</v>
          </cell>
          <cell r="M12">
            <v>59</v>
          </cell>
          <cell r="N12">
            <v>57.4</v>
          </cell>
          <cell r="O12" t="str">
            <v>-</v>
          </cell>
        </row>
        <row r="13">
          <cell r="A13" t="str">
            <v>相征</v>
          </cell>
          <cell r="B13">
            <v>66</v>
          </cell>
          <cell r="C13">
            <v>75</v>
          </cell>
          <cell r="D13">
            <v>85</v>
          </cell>
          <cell r="E13">
            <v>83</v>
          </cell>
          <cell r="F13">
            <v>80</v>
          </cell>
          <cell r="G13">
            <v>83</v>
          </cell>
          <cell r="H13">
            <v>81.2</v>
          </cell>
          <cell r="I13">
            <v>52</v>
          </cell>
          <cell r="J13">
            <v>56</v>
          </cell>
          <cell r="K13">
            <v>58</v>
          </cell>
          <cell r="L13">
            <v>59</v>
          </cell>
          <cell r="M13">
            <v>58</v>
          </cell>
          <cell r="N13">
            <v>56.6</v>
          </cell>
          <cell r="O13" t="str">
            <v>-</v>
          </cell>
        </row>
        <row r="14">
          <cell r="A14" t="str">
            <v>赵新宁</v>
          </cell>
          <cell r="B14">
            <v>78</v>
          </cell>
          <cell r="C14">
            <v>57</v>
          </cell>
          <cell r="D14">
            <v>77</v>
          </cell>
          <cell r="E14">
            <v>72</v>
          </cell>
          <cell r="F14">
            <v>61</v>
          </cell>
          <cell r="G14">
            <v>78</v>
          </cell>
          <cell r="H14">
            <v>69</v>
          </cell>
          <cell r="I14">
            <v>50</v>
          </cell>
          <cell r="J14">
            <v>59</v>
          </cell>
          <cell r="K14">
            <v>55</v>
          </cell>
          <cell r="L14">
            <v>61</v>
          </cell>
          <cell r="M14">
            <v>57</v>
          </cell>
          <cell r="N14">
            <v>56.4</v>
          </cell>
          <cell r="O14" t="str">
            <v>-</v>
          </cell>
        </row>
        <row r="15">
          <cell r="A15" t="str">
            <v>张超悦</v>
          </cell>
          <cell r="B15">
            <v>66</v>
          </cell>
          <cell r="C15">
            <v>87</v>
          </cell>
          <cell r="D15">
            <v>81</v>
          </cell>
          <cell r="E15">
            <v>92</v>
          </cell>
          <cell r="F15">
            <v>93</v>
          </cell>
          <cell r="G15">
            <v>86</v>
          </cell>
          <cell r="H15">
            <v>87.8</v>
          </cell>
          <cell r="I15">
            <v>52</v>
          </cell>
          <cell r="J15">
            <v>55</v>
          </cell>
          <cell r="K15">
            <v>56</v>
          </cell>
          <cell r="L15">
            <v>59</v>
          </cell>
          <cell r="M15">
            <v>58</v>
          </cell>
          <cell r="N15">
            <v>56</v>
          </cell>
          <cell r="O15" t="str">
            <v>-</v>
          </cell>
        </row>
        <row r="16">
          <cell r="A16" t="str">
            <v>庄雪</v>
          </cell>
          <cell r="B16">
            <v>62</v>
          </cell>
          <cell r="C16">
            <v>69</v>
          </cell>
          <cell r="D16">
            <v>72</v>
          </cell>
          <cell r="E16">
            <v>75</v>
          </cell>
          <cell r="F16">
            <v>74</v>
          </cell>
          <cell r="G16">
            <v>70</v>
          </cell>
          <cell r="H16">
            <v>72</v>
          </cell>
          <cell r="I16">
            <v>48</v>
          </cell>
          <cell r="J16">
            <v>57</v>
          </cell>
          <cell r="K16">
            <v>58</v>
          </cell>
          <cell r="L16">
            <v>59</v>
          </cell>
          <cell r="M16">
            <v>55</v>
          </cell>
          <cell r="N16">
            <v>55.4</v>
          </cell>
          <cell r="O16" t="str">
            <v>-</v>
          </cell>
        </row>
        <row r="17">
          <cell r="A17" t="str">
            <v>李凯越</v>
          </cell>
          <cell r="B17">
            <v>62</v>
          </cell>
          <cell r="C17">
            <v>58</v>
          </cell>
          <cell r="D17">
            <v>58</v>
          </cell>
          <cell r="E17">
            <v>58</v>
          </cell>
          <cell r="F17">
            <v>59</v>
          </cell>
          <cell r="G17">
            <v>58</v>
          </cell>
          <cell r="H17">
            <v>58.2</v>
          </cell>
        </row>
        <row r="18">
          <cell r="A18" t="str">
            <v>张雪</v>
          </cell>
          <cell r="B18">
            <v>64</v>
          </cell>
          <cell r="C18">
            <v>55</v>
          </cell>
          <cell r="D18">
            <v>55</v>
          </cell>
          <cell r="E18">
            <v>58</v>
          </cell>
          <cell r="F18">
            <v>59</v>
          </cell>
          <cell r="G18">
            <v>54</v>
          </cell>
          <cell r="H18">
            <v>56.2</v>
          </cell>
        </row>
        <row r="19">
          <cell r="A19" t="str">
            <v>刘荣静</v>
          </cell>
          <cell r="B19">
            <v>60</v>
          </cell>
          <cell r="C19">
            <v>54</v>
          </cell>
          <cell r="D19">
            <v>51</v>
          </cell>
          <cell r="E19">
            <v>53</v>
          </cell>
          <cell r="F19">
            <v>57</v>
          </cell>
          <cell r="G19">
            <v>53</v>
          </cell>
          <cell r="H19">
            <v>53.6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3"/>
  <sheetViews>
    <sheetView tabSelected="1" workbookViewId="0">
      <selection activeCell="L3" sqref="L3"/>
    </sheetView>
  </sheetViews>
  <sheetFormatPr defaultColWidth="8.88888888888889" defaultRowHeight="14.4"/>
  <cols>
    <col min="1" max="1" width="6.66666666666667" customWidth="1"/>
    <col min="2" max="2" width="46.2222222222222" customWidth="1"/>
    <col min="3" max="3" width="9.88888888888889" customWidth="1"/>
    <col min="4" max="4" width="24" customWidth="1"/>
    <col min="6" max="6" width="11.7777777777778" customWidth="1"/>
    <col min="8" max="8" width="12.8888888888889" customWidth="1"/>
    <col min="10" max="10" width="10.3333333333333" customWidth="1"/>
  </cols>
  <sheetData>
    <row r="1" s="1" customFormat="1" ht="2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3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3" customFormat="1" ht="25" customHeight="1" spans="1:10">
      <c r="A3" s="12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3">
        <v>115016</v>
      </c>
      <c r="G3" s="14">
        <v>80</v>
      </c>
      <c r="H3" s="15">
        <v>100</v>
      </c>
      <c r="I3" s="15">
        <v>80.8</v>
      </c>
      <c r="J3" s="15">
        <f t="shared" ref="J3:J11" si="0">SUM(G3*0.4+H3*0.3+I3*0.3)</f>
        <v>86.24</v>
      </c>
    </row>
    <row r="4" s="3" customFormat="1" ht="25" customHeight="1" spans="1:10">
      <c r="A4" s="12">
        <v>2</v>
      </c>
      <c r="B4" s="12" t="s">
        <v>11</v>
      </c>
      <c r="C4" s="13" t="s">
        <v>15</v>
      </c>
      <c r="D4" s="13" t="s">
        <v>13</v>
      </c>
      <c r="E4" s="13" t="s">
        <v>14</v>
      </c>
      <c r="F4" s="13">
        <v>142048</v>
      </c>
      <c r="G4" s="14">
        <v>63</v>
      </c>
      <c r="H4" s="15">
        <v>40</v>
      </c>
      <c r="I4" s="15" t="s">
        <v>16</v>
      </c>
      <c r="J4" s="15" t="s">
        <v>16</v>
      </c>
    </row>
    <row r="5" s="3" customFormat="1" ht="25" customHeight="1" spans="1:10">
      <c r="A5" s="12">
        <v>3</v>
      </c>
      <c r="B5" s="12" t="s">
        <v>11</v>
      </c>
      <c r="C5" s="13" t="s">
        <v>17</v>
      </c>
      <c r="D5" s="13" t="s">
        <v>18</v>
      </c>
      <c r="E5" s="13" t="s">
        <v>19</v>
      </c>
      <c r="F5" s="13" t="s">
        <v>20</v>
      </c>
      <c r="G5" s="14">
        <v>67</v>
      </c>
      <c r="H5" s="16">
        <v>76</v>
      </c>
      <c r="I5" s="15">
        <v>79.6</v>
      </c>
      <c r="J5" s="15">
        <f t="shared" si="0"/>
        <v>73.48</v>
      </c>
    </row>
    <row r="6" s="3" customFormat="1" ht="25" customHeight="1" spans="1:10">
      <c r="A6" s="12">
        <v>4</v>
      </c>
      <c r="B6" s="12" t="s">
        <v>11</v>
      </c>
      <c r="C6" s="13" t="s">
        <v>21</v>
      </c>
      <c r="D6" s="13" t="s">
        <v>22</v>
      </c>
      <c r="E6" s="13" t="s">
        <v>23</v>
      </c>
      <c r="F6" s="13">
        <v>160109</v>
      </c>
      <c r="G6" s="14">
        <v>72</v>
      </c>
      <c r="H6" s="16">
        <v>97.8</v>
      </c>
      <c r="I6" s="15">
        <v>80.2</v>
      </c>
      <c r="J6" s="15">
        <f t="shared" si="0"/>
        <v>82.2</v>
      </c>
    </row>
    <row r="7" s="3" customFormat="1" ht="25" customHeight="1" spans="1:10">
      <c r="A7" s="12">
        <v>5</v>
      </c>
      <c r="B7" s="12" t="s">
        <v>11</v>
      </c>
      <c r="C7" s="13" t="s">
        <v>24</v>
      </c>
      <c r="D7" s="13" t="s">
        <v>13</v>
      </c>
      <c r="E7" s="13" t="s">
        <v>25</v>
      </c>
      <c r="F7" s="17" t="s">
        <v>26</v>
      </c>
      <c r="G7" s="14">
        <v>89</v>
      </c>
      <c r="H7" s="16">
        <v>100</v>
      </c>
      <c r="I7" s="15">
        <v>80.6</v>
      </c>
      <c r="J7" s="15">
        <f t="shared" si="0"/>
        <v>89.78</v>
      </c>
    </row>
    <row r="8" s="3" customFormat="1" ht="25" customHeight="1" spans="1:10">
      <c r="A8" s="12">
        <v>6</v>
      </c>
      <c r="B8" s="12" t="s">
        <v>11</v>
      </c>
      <c r="C8" s="13" t="s">
        <v>27</v>
      </c>
      <c r="D8" s="13" t="s">
        <v>13</v>
      </c>
      <c r="E8" s="13" t="s">
        <v>25</v>
      </c>
      <c r="F8" s="13" t="s">
        <v>28</v>
      </c>
      <c r="G8" s="14">
        <v>61</v>
      </c>
      <c r="H8" s="16">
        <v>100</v>
      </c>
      <c r="I8" s="15">
        <v>81.6</v>
      </c>
      <c r="J8" s="15">
        <f t="shared" si="0"/>
        <v>78.88</v>
      </c>
    </row>
    <row r="9" s="3" customFormat="1" ht="25" customHeight="1" spans="1:10">
      <c r="A9" s="12">
        <v>7</v>
      </c>
      <c r="B9" s="12" t="s">
        <v>11</v>
      </c>
      <c r="C9" s="13" t="s">
        <v>29</v>
      </c>
      <c r="D9" s="13" t="s">
        <v>30</v>
      </c>
      <c r="E9" s="13" t="s">
        <v>31</v>
      </c>
      <c r="F9" s="13" t="s">
        <v>32</v>
      </c>
      <c r="G9" s="14">
        <v>78</v>
      </c>
      <c r="H9" s="15">
        <v>93.2</v>
      </c>
      <c r="I9" s="15">
        <v>80.8</v>
      </c>
      <c r="J9" s="15">
        <f t="shared" si="0"/>
        <v>83.4</v>
      </c>
    </row>
    <row r="10" s="3" customFormat="1" ht="25" customHeight="1" spans="1:10">
      <c r="A10" s="12">
        <v>8</v>
      </c>
      <c r="B10" s="12" t="s">
        <v>11</v>
      </c>
      <c r="C10" s="13" t="s">
        <v>33</v>
      </c>
      <c r="D10" s="13" t="s">
        <v>30</v>
      </c>
      <c r="E10" s="13" t="s">
        <v>31</v>
      </c>
      <c r="F10" s="13">
        <v>121422</v>
      </c>
      <c r="G10" s="14">
        <v>66</v>
      </c>
      <c r="H10" s="15">
        <v>93.4</v>
      </c>
      <c r="I10" s="15">
        <v>86.4</v>
      </c>
      <c r="J10" s="15">
        <f t="shared" si="0"/>
        <v>80.34</v>
      </c>
    </row>
    <row r="11" s="3" customFormat="1" ht="25" customHeight="1" spans="1:10">
      <c r="A11" s="12">
        <v>9</v>
      </c>
      <c r="B11" s="12" t="s">
        <v>11</v>
      </c>
      <c r="C11" s="13" t="s">
        <v>34</v>
      </c>
      <c r="D11" s="13" t="s">
        <v>30</v>
      </c>
      <c r="E11" s="13" t="s">
        <v>31</v>
      </c>
      <c r="F11" s="13">
        <v>270061</v>
      </c>
      <c r="G11" s="14">
        <v>70</v>
      </c>
      <c r="H11" s="15">
        <v>90</v>
      </c>
      <c r="I11" s="15">
        <v>65.4</v>
      </c>
      <c r="J11" s="15">
        <f t="shared" si="0"/>
        <v>74.62</v>
      </c>
    </row>
    <row r="12" s="3" customFormat="1" ht="25" customHeight="1" spans="1:10">
      <c r="A12" s="12">
        <v>10</v>
      </c>
      <c r="B12" s="12" t="s">
        <v>11</v>
      </c>
      <c r="C12" s="13" t="s">
        <v>35</v>
      </c>
      <c r="D12" s="13" t="s">
        <v>30</v>
      </c>
      <c r="E12" s="13" t="s">
        <v>31</v>
      </c>
      <c r="F12" s="13">
        <v>163327</v>
      </c>
      <c r="G12" s="14">
        <v>66</v>
      </c>
      <c r="H12" s="16">
        <v>58.6</v>
      </c>
      <c r="I12" s="15" t="s">
        <v>16</v>
      </c>
      <c r="J12" s="15" t="s">
        <v>16</v>
      </c>
    </row>
    <row r="13" s="3" customFormat="1" ht="25" customHeight="1" spans="1:10">
      <c r="A13" s="12">
        <v>11</v>
      </c>
      <c r="B13" s="12" t="s">
        <v>11</v>
      </c>
      <c r="C13" s="13" t="s">
        <v>36</v>
      </c>
      <c r="D13" s="13" t="s">
        <v>30</v>
      </c>
      <c r="E13" s="13" t="s">
        <v>31</v>
      </c>
      <c r="F13" s="13">
        <v>278467</v>
      </c>
      <c r="G13" s="14">
        <v>65</v>
      </c>
      <c r="H13" s="16">
        <v>36.8</v>
      </c>
      <c r="I13" s="15" t="s">
        <v>16</v>
      </c>
      <c r="J13" s="15" t="s">
        <v>16</v>
      </c>
    </row>
    <row r="14" s="3" customFormat="1" ht="25" customHeight="1" spans="1:10">
      <c r="A14" s="12">
        <v>12</v>
      </c>
      <c r="B14" s="12" t="s">
        <v>37</v>
      </c>
      <c r="C14" s="12" t="s">
        <v>38</v>
      </c>
      <c r="D14" s="12" t="s">
        <v>39</v>
      </c>
      <c r="E14" s="18" t="s">
        <v>40</v>
      </c>
      <c r="F14" s="19" t="s">
        <v>41</v>
      </c>
      <c r="G14" s="15">
        <v>76</v>
      </c>
      <c r="H14" s="15" t="s">
        <v>16</v>
      </c>
      <c r="I14" s="15">
        <v>79.4</v>
      </c>
      <c r="J14" s="15">
        <v>77.7</v>
      </c>
    </row>
    <row r="15" s="3" customFormat="1" ht="25" customHeight="1" spans="1:10">
      <c r="A15" s="12">
        <v>13</v>
      </c>
      <c r="B15" s="12" t="s">
        <v>37</v>
      </c>
      <c r="C15" s="12" t="s">
        <v>42</v>
      </c>
      <c r="D15" s="12" t="s">
        <v>39</v>
      </c>
      <c r="E15" s="18" t="s">
        <v>40</v>
      </c>
      <c r="F15" s="20" t="s">
        <v>43</v>
      </c>
      <c r="G15" s="15">
        <v>77</v>
      </c>
      <c r="H15" s="15" t="s">
        <v>16</v>
      </c>
      <c r="I15" s="15">
        <v>74.8</v>
      </c>
      <c r="J15" s="15">
        <v>75.9</v>
      </c>
    </row>
    <row r="16" s="3" customFormat="1" ht="25" customHeight="1" spans="1:10">
      <c r="A16" s="12">
        <v>14</v>
      </c>
      <c r="B16" s="12" t="s">
        <v>37</v>
      </c>
      <c r="C16" s="12" t="s">
        <v>44</v>
      </c>
      <c r="D16" s="12" t="s">
        <v>45</v>
      </c>
      <c r="E16" s="21" t="s">
        <v>46</v>
      </c>
      <c r="F16" s="20" t="s">
        <v>47</v>
      </c>
      <c r="G16" s="15">
        <v>60</v>
      </c>
      <c r="H16" s="15" t="s">
        <v>16</v>
      </c>
      <c r="I16" s="15">
        <v>80</v>
      </c>
      <c r="J16" s="15">
        <v>70</v>
      </c>
    </row>
    <row r="17" s="3" customFormat="1" ht="25" customHeight="1" spans="1:10">
      <c r="A17" s="12">
        <v>15</v>
      </c>
      <c r="B17" s="12" t="s">
        <v>48</v>
      </c>
      <c r="C17" s="12" t="s">
        <v>49</v>
      </c>
      <c r="D17" s="12" t="s">
        <v>50</v>
      </c>
      <c r="E17" s="21" t="s">
        <v>51</v>
      </c>
      <c r="F17" s="21" t="s">
        <v>52</v>
      </c>
      <c r="G17" s="15">
        <v>87</v>
      </c>
      <c r="H17" s="15">
        <v>75.2</v>
      </c>
      <c r="I17" s="15">
        <v>82.6</v>
      </c>
      <c r="J17" s="15">
        <f t="shared" ref="J17:J20" si="1">G17*0.4+H17*0.3+I17*0.3</f>
        <v>82.14</v>
      </c>
    </row>
    <row r="18" s="3" customFormat="1" ht="25" customHeight="1" spans="1:10">
      <c r="A18" s="12">
        <v>16</v>
      </c>
      <c r="B18" s="12" t="s">
        <v>48</v>
      </c>
      <c r="C18" s="12" t="s">
        <v>53</v>
      </c>
      <c r="D18" s="12" t="s">
        <v>54</v>
      </c>
      <c r="E18" s="21" t="s">
        <v>55</v>
      </c>
      <c r="F18" s="21" t="s">
        <v>56</v>
      </c>
      <c r="G18" s="15">
        <v>73</v>
      </c>
      <c r="H18" s="15">
        <v>84.08</v>
      </c>
      <c r="I18" s="15">
        <v>90.8</v>
      </c>
      <c r="J18" s="15">
        <f t="shared" si="1"/>
        <v>81.664</v>
      </c>
    </row>
    <row r="19" s="3" customFormat="1" ht="25" customHeight="1" spans="1:10">
      <c r="A19" s="12">
        <v>17</v>
      </c>
      <c r="B19" s="12" t="s">
        <v>48</v>
      </c>
      <c r="C19" s="12" t="s">
        <v>57</v>
      </c>
      <c r="D19" s="12" t="s">
        <v>54</v>
      </c>
      <c r="E19" s="21" t="s">
        <v>55</v>
      </c>
      <c r="F19" s="21" t="s">
        <v>58</v>
      </c>
      <c r="G19" s="15">
        <v>61</v>
      </c>
      <c r="H19" s="15">
        <v>60.52</v>
      </c>
      <c r="I19" s="15">
        <v>77.6</v>
      </c>
      <c r="J19" s="15">
        <f t="shared" si="1"/>
        <v>65.836</v>
      </c>
    </row>
    <row r="20" s="3" customFormat="1" ht="25" customHeight="1" spans="1:10">
      <c r="A20" s="12">
        <v>18</v>
      </c>
      <c r="B20" s="12" t="s">
        <v>48</v>
      </c>
      <c r="C20" s="12" t="s">
        <v>59</v>
      </c>
      <c r="D20" s="12" t="s">
        <v>30</v>
      </c>
      <c r="E20" s="21" t="s">
        <v>60</v>
      </c>
      <c r="F20" s="21" t="s">
        <v>61</v>
      </c>
      <c r="G20" s="15">
        <v>61.5</v>
      </c>
      <c r="H20" s="15">
        <v>70.1</v>
      </c>
      <c r="I20" s="15">
        <v>77</v>
      </c>
      <c r="J20" s="15">
        <f t="shared" si="1"/>
        <v>68.73</v>
      </c>
    </row>
    <row r="21" s="3" customFormat="1" ht="25" customHeight="1" spans="1:10">
      <c r="A21" s="12">
        <v>19</v>
      </c>
      <c r="B21" s="12" t="s">
        <v>48</v>
      </c>
      <c r="C21" s="12" t="s">
        <v>62</v>
      </c>
      <c r="D21" s="12" t="s">
        <v>30</v>
      </c>
      <c r="E21" s="21" t="s">
        <v>60</v>
      </c>
      <c r="F21" s="21" t="s">
        <v>63</v>
      </c>
      <c r="G21" s="15">
        <v>61</v>
      </c>
      <c r="H21" s="15">
        <v>53.3</v>
      </c>
      <c r="I21" s="15" t="s">
        <v>16</v>
      </c>
      <c r="J21" s="15" t="s">
        <v>16</v>
      </c>
    </row>
    <row r="22" s="3" customFormat="1" ht="25" customHeight="1" spans="1:10">
      <c r="A22" s="12">
        <v>20</v>
      </c>
      <c r="B22" s="12" t="s">
        <v>48</v>
      </c>
      <c r="C22" s="12" t="s">
        <v>64</v>
      </c>
      <c r="D22" s="12" t="s">
        <v>65</v>
      </c>
      <c r="E22" s="21" t="s">
        <v>66</v>
      </c>
      <c r="F22" s="21" t="s">
        <v>67</v>
      </c>
      <c r="G22" s="15">
        <v>77</v>
      </c>
      <c r="H22" s="15">
        <v>63.8</v>
      </c>
      <c r="I22" s="15">
        <v>83.8</v>
      </c>
      <c r="J22" s="15">
        <f>G22*0.4+H22*0.3+I22*0.3</f>
        <v>75.08</v>
      </c>
    </row>
    <row r="23" s="3" customFormat="1" ht="25" customHeight="1" spans="1:10">
      <c r="A23" s="12">
        <v>21</v>
      </c>
      <c r="B23" s="12" t="s">
        <v>48</v>
      </c>
      <c r="C23" s="12" t="s">
        <v>68</v>
      </c>
      <c r="D23" s="12" t="s">
        <v>65</v>
      </c>
      <c r="E23" s="21" t="s">
        <v>66</v>
      </c>
      <c r="F23" s="21" t="s">
        <v>69</v>
      </c>
      <c r="G23" s="15">
        <v>70</v>
      </c>
      <c r="H23" s="15">
        <v>60.6</v>
      </c>
      <c r="I23" s="15">
        <v>80.2</v>
      </c>
      <c r="J23" s="15">
        <f>G23*0.4+H23*0.3+I23*0.3</f>
        <v>70.24</v>
      </c>
    </row>
    <row r="24" s="3" customFormat="1" ht="25" customHeight="1" spans="1:10">
      <c r="A24" s="12">
        <v>22</v>
      </c>
      <c r="B24" s="12" t="s">
        <v>70</v>
      </c>
      <c r="C24" s="12" t="s">
        <v>71</v>
      </c>
      <c r="D24" s="22" t="s">
        <v>72</v>
      </c>
      <c r="E24" s="21" t="s">
        <v>73</v>
      </c>
      <c r="F24" s="21" t="s">
        <v>74</v>
      </c>
      <c r="G24" s="20" t="s">
        <v>75</v>
      </c>
      <c r="H24" s="15" t="s">
        <v>16</v>
      </c>
      <c r="I24" s="15">
        <v>83.8</v>
      </c>
      <c r="J24" s="15">
        <v>73.9</v>
      </c>
    </row>
    <row r="25" s="3" customFormat="1" ht="25" customHeight="1" spans="1:10">
      <c r="A25" s="12">
        <v>23</v>
      </c>
      <c r="B25" s="12" t="s">
        <v>70</v>
      </c>
      <c r="C25" s="12" t="s">
        <v>76</v>
      </c>
      <c r="D25" s="22" t="s">
        <v>72</v>
      </c>
      <c r="E25" s="21" t="s">
        <v>73</v>
      </c>
      <c r="F25" s="21" t="s">
        <v>77</v>
      </c>
      <c r="G25" s="20" t="s">
        <v>78</v>
      </c>
      <c r="H25" s="15" t="s">
        <v>16</v>
      </c>
      <c r="I25" s="15">
        <v>81</v>
      </c>
      <c r="J25" s="15">
        <v>71</v>
      </c>
    </row>
    <row r="26" s="3" customFormat="1" ht="25" customHeight="1" spans="1:10">
      <c r="A26" s="12">
        <v>24</v>
      </c>
      <c r="B26" s="12" t="s">
        <v>70</v>
      </c>
      <c r="C26" s="12" t="s">
        <v>79</v>
      </c>
      <c r="D26" s="22" t="s">
        <v>72</v>
      </c>
      <c r="E26" s="21" t="s">
        <v>73</v>
      </c>
      <c r="F26" s="21" t="s">
        <v>80</v>
      </c>
      <c r="G26" s="20" t="s">
        <v>81</v>
      </c>
      <c r="H26" s="15" t="s">
        <v>16</v>
      </c>
      <c r="I26" s="15">
        <v>73.8</v>
      </c>
      <c r="J26" s="15">
        <v>67.9</v>
      </c>
    </row>
    <row r="27" s="3" customFormat="1" ht="25" customHeight="1" spans="1:10">
      <c r="A27" s="12">
        <v>25</v>
      </c>
      <c r="B27" s="12" t="s">
        <v>82</v>
      </c>
      <c r="C27" s="12" t="s">
        <v>83</v>
      </c>
      <c r="D27" s="19" t="s">
        <v>84</v>
      </c>
      <c r="E27" s="19" t="s">
        <v>85</v>
      </c>
      <c r="F27" s="21" t="s">
        <v>86</v>
      </c>
      <c r="G27" s="15">
        <v>77</v>
      </c>
      <c r="H27" s="15">
        <v>97.8</v>
      </c>
      <c r="I27" s="15">
        <v>81.2</v>
      </c>
      <c r="J27" s="15">
        <f t="shared" ref="J27:J33" si="2">I27*0.3+H27*0.3+G27*0.4</f>
        <v>84.5</v>
      </c>
    </row>
    <row r="28" s="3" customFormat="1" ht="25" customHeight="1" spans="1:10">
      <c r="A28" s="12">
        <v>26</v>
      </c>
      <c r="B28" s="12" t="s">
        <v>82</v>
      </c>
      <c r="C28" s="12" t="s">
        <v>87</v>
      </c>
      <c r="D28" s="19" t="s">
        <v>84</v>
      </c>
      <c r="E28" s="19" t="s">
        <v>85</v>
      </c>
      <c r="F28" s="21" t="s">
        <v>88</v>
      </c>
      <c r="G28" s="15">
        <v>62.5</v>
      </c>
      <c r="H28" s="15">
        <v>80.8</v>
      </c>
      <c r="I28" s="15">
        <v>71.6</v>
      </c>
      <c r="J28" s="15">
        <f t="shared" si="2"/>
        <v>70.72</v>
      </c>
    </row>
    <row r="29" s="3" customFormat="1" ht="25" customHeight="1" spans="1:10">
      <c r="A29" s="12">
        <v>27</v>
      </c>
      <c r="B29" s="12" t="s">
        <v>82</v>
      </c>
      <c r="C29" s="12" t="s">
        <v>89</v>
      </c>
      <c r="D29" s="19" t="s">
        <v>84</v>
      </c>
      <c r="E29" s="19" t="s">
        <v>85</v>
      </c>
      <c r="F29" s="21" t="s">
        <v>90</v>
      </c>
      <c r="G29" s="15">
        <v>60</v>
      </c>
      <c r="H29" s="15">
        <v>75.6</v>
      </c>
      <c r="I29" s="15">
        <v>58.2</v>
      </c>
      <c r="J29" s="15" t="s">
        <v>16</v>
      </c>
    </row>
    <row r="30" s="3" customFormat="1" ht="25" customHeight="1" spans="1:10">
      <c r="A30" s="12">
        <v>28</v>
      </c>
      <c r="B30" s="12" t="s">
        <v>82</v>
      </c>
      <c r="C30" s="12" t="s">
        <v>91</v>
      </c>
      <c r="D30" s="19" t="s">
        <v>92</v>
      </c>
      <c r="E30" s="19" t="s">
        <v>93</v>
      </c>
      <c r="F30" s="21" t="s">
        <v>94</v>
      </c>
      <c r="G30" s="15">
        <v>76</v>
      </c>
      <c r="H30" s="15">
        <v>96.8</v>
      </c>
      <c r="I30" s="15">
        <v>81.6</v>
      </c>
      <c r="J30" s="15">
        <f t="shared" si="2"/>
        <v>83.92</v>
      </c>
    </row>
    <row r="31" s="3" customFormat="1" ht="25" customHeight="1" spans="1:10">
      <c r="A31" s="12">
        <v>29</v>
      </c>
      <c r="B31" s="12" t="s">
        <v>82</v>
      </c>
      <c r="C31" s="12" t="s">
        <v>95</v>
      </c>
      <c r="D31" s="19" t="s">
        <v>92</v>
      </c>
      <c r="E31" s="19" t="s">
        <v>93</v>
      </c>
      <c r="F31" s="21" t="s">
        <v>96</v>
      </c>
      <c r="G31" s="15">
        <v>68</v>
      </c>
      <c r="H31" s="15">
        <v>79.4</v>
      </c>
      <c r="I31" s="15">
        <v>64.6</v>
      </c>
      <c r="J31" s="15">
        <f t="shared" si="2"/>
        <v>70.4</v>
      </c>
    </row>
    <row r="32" s="3" customFormat="1" ht="25" customHeight="1" spans="1:10">
      <c r="A32" s="12">
        <v>30</v>
      </c>
      <c r="B32" s="12" t="s">
        <v>82</v>
      </c>
      <c r="C32" s="12" t="s">
        <v>97</v>
      </c>
      <c r="D32" s="19" t="s">
        <v>92</v>
      </c>
      <c r="E32" s="19" t="s">
        <v>93</v>
      </c>
      <c r="F32" s="21" t="s">
        <v>98</v>
      </c>
      <c r="G32" s="15">
        <v>65</v>
      </c>
      <c r="H32" s="15">
        <v>69.8</v>
      </c>
      <c r="I32" s="15">
        <v>70.8</v>
      </c>
      <c r="J32" s="15">
        <f t="shared" si="2"/>
        <v>68.18</v>
      </c>
    </row>
    <row r="33" s="3" customFormat="1" ht="25" customHeight="1" spans="1:10">
      <c r="A33" s="12">
        <v>31</v>
      </c>
      <c r="B33" s="12" t="s">
        <v>82</v>
      </c>
      <c r="C33" s="12" t="s">
        <v>99</v>
      </c>
      <c r="D33" s="19" t="s">
        <v>100</v>
      </c>
      <c r="E33" s="19" t="s">
        <v>101</v>
      </c>
      <c r="F33" s="21" t="s">
        <v>102</v>
      </c>
      <c r="G33" s="15">
        <v>72</v>
      </c>
      <c r="H33" s="15">
        <v>98</v>
      </c>
      <c r="I33" s="15">
        <v>83</v>
      </c>
      <c r="J33" s="15">
        <f t="shared" si="2"/>
        <v>83.1</v>
      </c>
    </row>
    <row r="34" s="3" customFormat="1" ht="25" customHeight="1" spans="1:10">
      <c r="A34" s="12">
        <v>32</v>
      </c>
      <c r="B34" s="12" t="s">
        <v>82</v>
      </c>
      <c r="C34" s="12" t="s">
        <v>103</v>
      </c>
      <c r="D34" s="19" t="s">
        <v>100</v>
      </c>
      <c r="E34" s="19" t="s">
        <v>101</v>
      </c>
      <c r="F34" s="21" t="s">
        <v>104</v>
      </c>
      <c r="G34" s="15">
        <v>66</v>
      </c>
      <c r="H34" s="15">
        <v>70.8</v>
      </c>
      <c r="I34" s="15">
        <v>52.6</v>
      </c>
      <c r="J34" s="15" t="s">
        <v>16</v>
      </c>
    </row>
    <row r="35" s="3" customFormat="1" ht="25" customHeight="1" spans="1:10">
      <c r="A35" s="12">
        <v>33</v>
      </c>
      <c r="B35" s="12" t="s">
        <v>82</v>
      </c>
      <c r="C35" s="12" t="s">
        <v>105</v>
      </c>
      <c r="D35" s="19" t="s">
        <v>106</v>
      </c>
      <c r="E35" s="19" t="s">
        <v>107</v>
      </c>
      <c r="F35" s="21" t="s">
        <v>108</v>
      </c>
      <c r="G35" s="15">
        <v>86</v>
      </c>
      <c r="H35" s="15">
        <v>95.4</v>
      </c>
      <c r="I35" s="15">
        <v>78.6</v>
      </c>
      <c r="J35" s="15">
        <f>I35*0.3+H35*0.3+G35*0.4</f>
        <v>86.6</v>
      </c>
    </row>
    <row r="36" s="3" customFormat="1" ht="25" customHeight="1" spans="1:10">
      <c r="A36" s="12">
        <v>34</v>
      </c>
      <c r="B36" s="12" t="s">
        <v>82</v>
      </c>
      <c r="C36" s="12" t="s">
        <v>109</v>
      </c>
      <c r="D36" s="19" t="s">
        <v>106</v>
      </c>
      <c r="E36" s="19" t="s">
        <v>107</v>
      </c>
      <c r="F36" s="21" t="s">
        <v>110</v>
      </c>
      <c r="G36" s="15">
        <v>71</v>
      </c>
      <c r="H36" s="15">
        <v>70.8</v>
      </c>
      <c r="I36" s="15">
        <v>66.6</v>
      </c>
      <c r="J36" s="15">
        <f>I36*0.3+H36*0.3+G36*0.4</f>
        <v>69.62</v>
      </c>
    </row>
    <row r="37" s="3" customFormat="1" ht="25" customHeight="1" spans="1:10">
      <c r="A37" s="12">
        <v>35</v>
      </c>
      <c r="B37" s="12" t="s">
        <v>111</v>
      </c>
      <c r="C37" s="12" t="s">
        <v>112</v>
      </c>
      <c r="D37" s="22" t="s">
        <v>113</v>
      </c>
      <c r="E37" s="12" t="s">
        <v>114</v>
      </c>
      <c r="F37" s="23">
        <v>158118</v>
      </c>
      <c r="G37" s="24">
        <v>74</v>
      </c>
      <c r="H37" s="25">
        <v>86.4</v>
      </c>
      <c r="I37" s="24">
        <v>79</v>
      </c>
      <c r="J37" s="15">
        <v>79.22</v>
      </c>
    </row>
    <row r="38" s="3" customFormat="1" ht="25" customHeight="1" spans="1:10">
      <c r="A38" s="12">
        <v>36</v>
      </c>
      <c r="B38" s="12" t="s">
        <v>111</v>
      </c>
      <c r="C38" s="12" t="s">
        <v>115</v>
      </c>
      <c r="D38" s="22" t="s">
        <v>113</v>
      </c>
      <c r="E38" s="12" t="s">
        <v>114</v>
      </c>
      <c r="F38" s="23" t="s">
        <v>116</v>
      </c>
      <c r="G38" s="24">
        <v>71</v>
      </c>
      <c r="H38" s="25">
        <v>79.4</v>
      </c>
      <c r="I38" s="24">
        <v>75.6</v>
      </c>
      <c r="J38" s="15">
        <v>74.9</v>
      </c>
    </row>
    <row r="39" s="3" customFormat="1" ht="25" customHeight="1" spans="1:10">
      <c r="A39" s="12">
        <v>37</v>
      </c>
      <c r="B39" s="12" t="s">
        <v>111</v>
      </c>
      <c r="C39" s="19" t="s">
        <v>117</v>
      </c>
      <c r="D39" s="18" t="s">
        <v>118</v>
      </c>
      <c r="E39" s="19" t="s">
        <v>119</v>
      </c>
      <c r="F39" s="23" t="s">
        <v>120</v>
      </c>
      <c r="G39" s="24">
        <v>68</v>
      </c>
      <c r="H39" s="16">
        <v>72</v>
      </c>
      <c r="I39" s="24">
        <v>84.8</v>
      </c>
      <c r="J39" s="15">
        <v>74.24</v>
      </c>
    </row>
    <row r="40" s="3" customFormat="1" ht="25" customHeight="1" spans="1:10">
      <c r="A40" s="12">
        <v>38</v>
      </c>
      <c r="B40" s="12" t="s">
        <v>111</v>
      </c>
      <c r="C40" s="19" t="s">
        <v>121</v>
      </c>
      <c r="D40" s="18" t="s">
        <v>118</v>
      </c>
      <c r="E40" s="19" t="s">
        <v>119</v>
      </c>
      <c r="F40" s="23" t="s">
        <v>122</v>
      </c>
      <c r="G40" s="24">
        <v>64</v>
      </c>
      <c r="H40" s="16">
        <v>61</v>
      </c>
      <c r="I40" s="24">
        <v>76</v>
      </c>
      <c r="J40" s="15">
        <v>66.7</v>
      </c>
    </row>
    <row r="41" s="4" customFormat="1" ht="25" customHeight="1" spans="1:10">
      <c r="A41" s="12">
        <v>39</v>
      </c>
      <c r="B41" s="12" t="s">
        <v>111</v>
      </c>
      <c r="C41" s="12" t="s">
        <v>123</v>
      </c>
      <c r="D41" s="12" t="s">
        <v>118</v>
      </c>
      <c r="E41" s="12" t="s">
        <v>119</v>
      </c>
      <c r="F41" s="12">
        <v>112110</v>
      </c>
      <c r="G41" s="16">
        <v>65</v>
      </c>
      <c r="H41" s="16">
        <v>9</v>
      </c>
      <c r="I41" s="24" t="s">
        <v>16</v>
      </c>
      <c r="J41" s="15" t="s">
        <v>16</v>
      </c>
    </row>
    <row r="42" s="3" customFormat="1" ht="25" customHeight="1" spans="1:10">
      <c r="A42" s="12">
        <v>40</v>
      </c>
      <c r="B42" s="12" t="s">
        <v>124</v>
      </c>
      <c r="C42" s="18" t="s">
        <v>125</v>
      </c>
      <c r="D42" s="18" t="s">
        <v>126</v>
      </c>
      <c r="E42" s="18" t="s">
        <v>127</v>
      </c>
      <c r="F42" s="23">
        <v>253441</v>
      </c>
      <c r="G42" s="16">
        <v>70</v>
      </c>
      <c r="H42" s="16">
        <v>93</v>
      </c>
      <c r="I42" s="16">
        <v>78</v>
      </c>
      <c r="J42" s="16">
        <v>79.3</v>
      </c>
    </row>
    <row r="43" s="3" customFormat="1" ht="25" customHeight="1" spans="1:10">
      <c r="A43" s="12">
        <v>41</v>
      </c>
      <c r="B43" s="12" t="s">
        <v>124</v>
      </c>
      <c r="C43" s="18" t="s">
        <v>128</v>
      </c>
      <c r="D43" s="18" t="s">
        <v>129</v>
      </c>
      <c r="E43" s="18" t="s">
        <v>130</v>
      </c>
      <c r="F43" s="39" t="s">
        <v>131</v>
      </c>
      <c r="G43" s="16">
        <v>63.5</v>
      </c>
      <c r="H43" s="16">
        <v>88.6</v>
      </c>
      <c r="I43" s="16">
        <v>83.4</v>
      </c>
      <c r="J43" s="16">
        <v>77</v>
      </c>
    </row>
    <row r="44" s="3" customFormat="1" ht="25" customHeight="1" spans="1:10">
      <c r="A44" s="12">
        <v>42</v>
      </c>
      <c r="B44" s="12" t="s">
        <v>124</v>
      </c>
      <c r="C44" s="18" t="s">
        <v>132</v>
      </c>
      <c r="D44" s="18" t="s">
        <v>129</v>
      </c>
      <c r="E44" s="18" t="s">
        <v>130</v>
      </c>
      <c r="F44" s="23">
        <v>231524</v>
      </c>
      <c r="G44" s="16">
        <v>62</v>
      </c>
      <c r="H44" s="16">
        <v>73.6</v>
      </c>
      <c r="I44" s="16">
        <v>79</v>
      </c>
      <c r="J44" s="16">
        <v>70.58</v>
      </c>
    </row>
    <row r="45" s="3" customFormat="1" ht="25" customHeight="1" spans="1:10">
      <c r="A45" s="12">
        <v>43</v>
      </c>
      <c r="B45" s="12" t="s">
        <v>133</v>
      </c>
      <c r="C45" s="12" t="s">
        <v>134</v>
      </c>
      <c r="D45" s="12" t="s">
        <v>18</v>
      </c>
      <c r="E45" s="12" t="s">
        <v>135</v>
      </c>
      <c r="F45" s="12" t="s">
        <v>136</v>
      </c>
      <c r="G45" s="15">
        <v>60</v>
      </c>
      <c r="H45" s="15">
        <v>88.8</v>
      </c>
      <c r="I45" s="15">
        <v>80.6</v>
      </c>
      <c r="J45" s="15">
        <f t="shared" ref="J45:J51" si="3">ROUND(G45*0.4+H45*0.3+I45*0.3,2)</f>
        <v>74.82</v>
      </c>
    </row>
    <row r="46" s="3" customFormat="1" ht="25" customHeight="1" spans="1:10">
      <c r="A46" s="12">
        <v>44</v>
      </c>
      <c r="B46" s="12" t="s">
        <v>133</v>
      </c>
      <c r="C46" s="12" t="s">
        <v>137</v>
      </c>
      <c r="D46" s="12" t="s">
        <v>18</v>
      </c>
      <c r="E46" s="12" t="s">
        <v>135</v>
      </c>
      <c r="F46" s="12" t="s">
        <v>138</v>
      </c>
      <c r="G46" s="15">
        <v>69</v>
      </c>
      <c r="H46" s="15">
        <v>72.6</v>
      </c>
      <c r="I46" s="15">
        <v>75.6</v>
      </c>
      <c r="J46" s="15">
        <f t="shared" si="3"/>
        <v>72.06</v>
      </c>
    </row>
    <row r="47" s="3" customFormat="1" ht="25" customHeight="1" spans="1:10">
      <c r="A47" s="12">
        <v>45</v>
      </c>
      <c r="B47" s="12" t="s">
        <v>133</v>
      </c>
      <c r="C47" s="12" t="s">
        <v>139</v>
      </c>
      <c r="D47" s="12" t="s">
        <v>140</v>
      </c>
      <c r="E47" s="12" t="s">
        <v>141</v>
      </c>
      <c r="F47" s="12" t="s">
        <v>142</v>
      </c>
      <c r="G47" s="15">
        <v>66</v>
      </c>
      <c r="H47" s="15" t="s">
        <v>16</v>
      </c>
      <c r="I47" s="15">
        <v>87.6</v>
      </c>
      <c r="J47" s="15">
        <f t="shared" ref="J47:J53" si="4">ROUND(G47*0.5+I47*0.5,2)</f>
        <v>76.8</v>
      </c>
    </row>
    <row r="48" s="3" customFormat="1" ht="25" customHeight="1" spans="1:10">
      <c r="A48" s="12">
        <v>46</v>
      </c>
      <c r="B48" s="12" t="s">
        <v>133</v>
      </c>
      <c r="C48" s="12" t="s">
        <v>143</v>
      </c>
      <c r="D48" s="12" t="s">
        <v>140</v>
      </c>
      <c r="E48" s="12" t="s">
        <v>141</v>
      </c>
      <c r="F48" s="12" t="s">
        <v>144</v>
      </c>
      <c r="G48" s="15">
        <v>60</v>
      </c>
      <c r="H48" s="15" t="s">
        <v>16</v>
      </c>
      <c r="I48" s="15">
        <v>85.2</v>
      </c>
      <c r="J48" s="15">
        <f t="shared" si="4"/>
        <v>72.6</v>
      </c>
    </row>
    <row r="49" s="3" customFormat="1" ht="25" customHeight="1" spans="1:10">
      <c r="A49" s="12">
        <v>47</v>
      </c>
      <c r="B49" s="12" t="s">
        <v>133</v>
      </c>
      <c r="C49" s="12" t="s">
        <v>145</v>
      </c>
      <c r="D49" s="12" t="s">
        <v>146</v>
      </c>
      <c r="E49" s="12" t="s">
        <v>147</v>
      </c>
      <c r="F49" s="12" t="s">
        <v>148</v>
      </c>
      <c r="G49" s="15">
        <v>66</v>
      </c>
      <c r="H49" s="15">
        <v>85.8</v>
      </c>
      <c r="I49" s="15">
        <v>80</v>
      </c>
      <c r="J49" s="15">
        <f t="shared" si="3"/>
        <v>76.14</v>
      </c>
    </row>
    <row r="50" s="3" customFormat="1" ht="25" customHeight="1" spans="1:10">
      <c r="A50" s="12">
        <v>48</v>
      </c>
      <c r="B50" s="12" t="s">
        <v>133</v>
      </c>
      <c r="C50" s="12" t="s">
        <v>149</v>
      </c>
      <c r="D50" s="12" t="s">
        <v>150</v>
      </c>
      <c r="E50" s="12" t="s">
        <v>151</v>
      </c>
      <c r="F50" s="12" t="s">
        <v>152</v>
      </c>
      <c r="G50" s="15">
        <v>67</v>
      </c>
      <c r="H50" s="15">
        <v>94</v>
      </c>
      <c r="I50" s="15">
        <v>85.4</v>
      </c>
      <c r="J50" s="15">
        <f t="shared" si="3"/>
        <v>80.62</v>
      </c>
    </row>
    <row r="51" s="3" customFormat="1" ht="25" customHeight="1" spans="1:10">
      <c r="A51" s="12">
        <v>49</v>
      </c>
      <c r="B51" s="12" t="s">
        <v>133</v>
      </c>
      <c r="C51" s="12" t="s">
        <v>153</v>
      </c>
      <c r="D51" s="12" t="s">
        <v>150</v>
      </c>
      <c r="E51" s="12" t="s">
        <v>151</v>
      </c>
      <c r="F51" s="12" t="s">
        <v>154</v>
      </c>
      <c r="G51" s="15">
        <v>60</v>
      </c>
      <c r="H51" s="15">
        <v>60.2</v>
      </c>
      <c r="I51" s="15">
        <v>82.4</v>
      </c>
      <c r="J51" s="15">
        <f t="shared" si="3"/>
        <v>66.78</v>
      </c>
    </row>
    <row r="52" s="3" customFormat="1" ht="25" customHeight="1" spans="1:10">
      <c r="A52" s="12">
        <v>50</v>
      </c>
      <c r="B52" s="12" t="s">
        <v>133</v>
      </c>
      <c r="C52" s="12" t="s">
        <v>155</v>
      </c>
      <c r="D52" s="12" t="s">
        <v>156</v>
      </c>
      <c r="E52" s="12" t="s">
        <v>157</v>
      </c>
      <c r="F52" s="12" t="s">
        <v>158</v>
      </c>
      <c r="G52" s="15">
        <v>60</v>
      </c>
      <c r="H52" s="15" t="s">
        <v>16</v>
      </c>
      <c r="I52" s="15">
        <v>91.6</v>
      </c>
      <c r="J52" s="15">
        <f t="shared" si="4"/>
        <v>75.8</v>
      </c>
    </row>
    <row r="53" s="3" customFormat="1" ht="25" customHeight="1" spans="1:10">
      <c r="A53" s="12">
        <v>51</v>
      </c>
      <c r="B53" s="12" t="s">
        <v>133</v>
      </c>
      <c r="C53" s="12" t="s">
        <v>159</v>
      </c>
      <c r="D53" s="12" t="s">
        <v>156</v>
      </c>
      <c r="E53" s="12" t="s">
        <v>157</v>
      </c>
      <c r="F53" s="12" t="s">
        <v>160</v>
      </c>
      <c r="G53" s="15">
        <v>68</v>
      </c>
      <c r="H53" s="15" t="s">
        <v>16</v>
      </c>
      <c r="I53" s="15">
        <v>82.4</v>
      </c>
      <c r="J53" s="15">
        <f t="shared" si="4"/>
        <v>75.2</v>
      </c>
    </row>
    <row r="54" s="3" customFormat="1" ht="25" customHeight="1" spans="1:10">
      <c r="A54" s="12">
        <v>52</v>
      </c>
      <c r="B54" s="12" t="s">
        <v>133</v>
      </c>
      <c r="C54" s="12" t="s">
        <v>161</v>
      </c>
      <c r="D54" s="12" t="s">
        <v>156</v>
      </c>
      <c r="E54" s="12" t="s">
        <v>157</v>
      </c>
      <c r="F54" s="12" t="s">
        <v>162</v>
      </c>
      <c r="G54" s="15">
        <v>66</v>
      </c>
      <c r="H54" s="15" t="s">
        <v>16</v>
      </c>
      <c r="I54" s="15" t="s">
        <v>163</v>
      </c>
      <c r="J54" s="15" t="s">
        <v>16</v>
      </c>
    </row>
    <row r="55" s="3" customFormat="1" ht="25" customHeight="1" spans="1:10">
      <c r="A55" s="12">
        <v>53</v>
      </c>
      <c r="B55" s="12" t="s">
        <v>133</v>
      </c>
      <c r="C55" s="12" t="s">
        <v>164</v>
      </c>
      <c r="D55" s="12" t="s">
        <v>156</v>
      </c>
      <c r="E55" s="12" t="s">
        <v>157</v>
      </c>
      <c r="F55" s="12" t="s">
        <v>165</v>
      </c>
      <c r="G55" s="15">
        <v>61</v>
      </c>
      <c r="H55" s="15" t="s">
        <v>16</v>
      </c>
      <c r="I55" s="15" t="s">
        <v>163</v>
      </c>
      <c r="J55" s="15" t="s">
        <v>16</v>
      </c>
    </row>
    <row r="56" s="3" customFormat="1" ht="25" customHeight="1" spans="1:10">
      <c r="A56" s="12">
        <v>54</v>
      </c>
      <c r="B56" s="12" t="s">
        <v>166</v>
      </c>
      <c r="C56" s="22" t="s">
        <v>167</v>
      </c>
      <c r="D56" s="22" t="s">
        <v>140</v>
      </c>
      <c r="E56" s="22" t="s">
        <v>168</v>
      </c>
      <c r="F56" s="26" t="s">
        <v>169</v>
      </c>
      <c r="G56" s="15">
        <v>61</v>
      </c>
      <c r="H56" s="15" t="s">
        <v>16</v>
      </c>
      <c r="I56" s="15">
        <v>57.4</v>
      </c>
      <c r="J56" s="15" t="s">
        <v>16</v>
      </c>
    </row>
    <row r="57" s="3" customFormat="1" ht="25" customHeight="1" spans="1:10">
      <c r="A57" s="12">
        <v>55</v>
      </c>
      <c r="B57" s="12" t="s">
        <v>166</v>
      </c>
      <c r="C57" s="27" t="s">
        <v>170</v>
      </c>
      <c r="D57" s="27" t="s">
        <v>171</v>
      </c>
      <c r="E57" s="27" t="s">
        <v>172</v>
      </c>
      <c r="F57" s="26" t="s">
        <v>173</v>
      </c>
      <c r="G57" s="15">
        <v>77</v>
      </c>
      <c r="H57" s="15" t="s">
        <v>16</v>
      </c>
      <c r="I57" s="15">
        <v>79.6</v>
      </c>
      <c r="J57" s="15">
        <f t="shared" ref="J57:J65" si="5">G57*50%+I57*50%</f>
        <v>78.3</v>
      </c>
    </row>
    <row r="58" s="3" customFormat="1" ht="25" customHeight="1" spans="1:10">
      <c r="A58" s="12">
        <v>56</v>
      </c>
      <c r="B58" s="12" t="s">
        <v>166</v>
      </c>
      <c r="C58" s="27" t="s">
        <v>174</v>
      </c>
      <c r="D58" s="27" t="s">
        <v>171</v>
      </c>
      <c r="E58" s="27" t="s">
        <v>172</v>
      </c>
      <c r="F58" s="26" t="s">
        <v>175</v>
      </c>
      <c r="G58" s="15">
        <v>71</v>
      </c>
      <c r="H58" s="15" t="s">
        <v>16</v>
      </c>
      <c r="I58" s="15">
        <v>81</v>
      </c>
      <c r="J58" s="15">
        <f t="shared" si="5"/>
        <v>76</v>
      </c>
    </row>
    <row r="59" s="3" customFormat="1" ht="25" customHeight="1" spans="1:10">
      <c r="A59" s="12">
        <v>57</v>
      </c>
      <c r="B59" s="12" t="s">
        <v>166</v>
      </c>
      <c r="C59" s="27" t="s">
        <v>176</v>
      </c>
      <c r="D59" s="27" t="s">
        <v>171</v>
      </c>
      <c r="E59" s="27" t="s">
        <v>172</v>
      </c>
      <c r="F59" s="26" t="s">
        <v>177</v>
      </c>
      <c r="G59" s="15">
        <v>61</v>
      </c>
      <c r="H59" s="15" t="s">
        <v>16</v>
      </c>
      <c r="I59" s="15">
        <v>70.8</v>
      </c>
      <c r="J59" s="15">
        <f t="shared" si="5"/>
        <v>65.9</v>
      </c>
    </row>
    <row r="60" s="3" customFormat="1" ht="25" customHeight="1" spans="1:10">
      <c r="A60" s="12">
        <v>58</v>
      </c>
      <c r="B60" s="12" t="s">
        <v>166</v>
      </c>
      <c r="C60" s="22" t="s">
        <v>178</v>
      </c>
      <c r="D60" s="22" t="s">
        <v>179</v>
      </c>
      <c r="E60" s="22" t="s">
        <v>180</v>
      </c>
      <c r="F60" s="26" t="s">
        <v>181</v>
      </c>
      <c r="G60" s="15">
        <v>65</v>
      </c>
      <c r="H60" s="15" t="s">
        <v>16</v>
      </c>
      <c r="I60" s="15">
        <v>69.4</v>
      </c>
      <c r="J60" s="15">
        <f t="shared" si="5"/>
        <v>67.2</v>
      </c>
    </row>
    <row r="61" s="3" customFormat="1" ht="25" customHeight="1" spans="1:10">
      <c r="A61" s="12">
        <v>59</v>
      </c>
      <c r="B61" s="12" t="s">
        <v>166</v>
      </c>
      <c r="C61" s="22" t="s">
        <v>182</v>
      </c>
      <c r="D61" s="22" t="s">
        <v>179</v>
      </c>
      <c r="E61" s="22" t="s">
        <v>180</v>
      </c>
      <c r="F61" s="26" t="s">
        <v>183</v>
      </c>
      <c r="G61" s="15">
        <v>67</v>
      </c>
      <c r="H61" s="15" t="s">
        <v>16</v>
      </c>
      <c r="I61" s="15">
        <v>66.2</v>
      </c>
      <c r="J61" s="15">
        <f t="shared" si="5"/>
        <v>66.6</v>
      </c>
    </row>
    <row r="62" s="3" customFormat="1" ht="25" customHeight="1" spans="1:10">
      <c r="A62" s="12">
        <v>60</v>
      </c>
      <c r="B62" s="12" t="s">
        <v>166</v>
      </c>
      <c r="C62" s="22" t="s">
        <v>184</v>
      </c>
      <c r="D62" s="22" t="s">
        <v>179</v>
      </c>
      <c r="E62" s="22" t="s">
        <v>180</v>
      </c>
      <c r="F62" s="26" t="s">
        <v>185</v>
      </c>
      <c r="G62" s="15">
        <v>63</v>
      </c>
      <c r="H62" s="15" t="s">
        <v>16</v>
      </c>
      <c r="I62" s="15">
        <v>68.2</v>
      </c>
      <c r="J62" s="15">
        <f t="shared" si="5"/>
        <v>65.6</v>
      </c>
    </row>
    <row r="63" s="3" customFormat="1" ht="25" customHeight="1" spans="1:10">
      <c r="A63" s="12">
        <v>61</v>
      </c>
      <c r="B63" s="12" t="s">
        <v>166</v>
      </c>
      <c r="C63" s="22" t="s">
        <v>186</v>
      </c>
      <c r="D63" s="22" t="s">
        <v>179</v>
      </c>
      <c r="E63" s="22" t="s">
        <v>180</v>
      </c>
      <c r="F63" s="26" t="s">
        <v>187</v>
      </c>
      <c r="G63" s="15">
        <v>60</v>
      </c>
      <c r="H63" s="15" t="s">
        <v>16</v>
      </c>
      <c r="I63" s="15">
        <v>67.2</v>
      </c>
      <c r="J63" s="15">
        <f t="shared" si="5"/>
        <v>63.6</v>
      </c>
    </row>
    <row r="64" s="3" customFormat="1" ht="25" customHeight="1" spans="1:10">
      <c r="A64" s="12">
        <v>62</v>
      </c>
      <c r="B64" s="12" t="s">
        <v>166</v>
      </c>
      <c r="C64" s="22" t="s">
        <v>188</v>
      </c>
      <c r="D64" s="22" t="s">
        <v>179</v>
      </c>
      <c r="E64" s="22" t="s">
        <v>180</v>
      </c>
      <c r="F64" s="26" t="s">
        <v>189</v>
      </c>
      <c r="G64" s="15">
        <v>61</v>
      </c>
      <c r="H64" s="15" t="s">
        <v>16</v>
      </c>
      <c r="I64" s="15">
        <v>65</v>
      </c>
      <c r="J64" s="15">
        <f t="shared" si="5"/>
        <v>63</v>
      </c>
    </row>
    <row r="65" s="3" customFormat="1" ht="25" customHeight="1" spans="1:10">
      <c r="A65" s="12">
        <v>63</v>
      </c>
      <c r="B65" s="12" t="s">
        <v>166</v>
      </c>
      <c r="C65" s="22" t="s">
        <v>190</v>
      </c>
      <c r="D65" s="22" t="s">
        <v>179</v>
      </c>
      <c r="E65" s="22" t="s">
        <v>180</v>
      </c>
      <c r="F65" s="26" t="s">
        <v>191</v>
      </c>
      <c r="G65" s="15">
        <v>60</v>
      </c>
      <c r="H65" s="15" t="s">
        <v>16</v>
      </c>
      <c r="I65" s="15">
        <v>62</v>
      </c>
      <c r="J65" s="15">
        <f t="shared" si="5"/>
        <v>61</v>
      </c>
    </row>
    <row r="66" s="3" customFormat="1" ht="25" customHeight="1" spans="1:10">
      <c r="A66" s="12">
        <v>64</v>
      </c>
      <c r="B66" s="12" t="s">
        <v>166</v>
      </c>
      <c r="C66" s="22" t="s">
        <v>192</v>
      </c>
      <c r="D66" s="22" t="s">
        <v>179</v>
      </c>
      <c r="E66" s="22" t="s">
        <v>180</v>
      </c>
      <c r="F66" s="26" t="s">
        <v>193</v>
      </c>
      <c r="G66" s="15">
        <v>61</v>
      </c>
      <c r="H66" s="15" t="s">
        <v>16</v>
      </c>
      <c r="I66" s="15" t="s">
        <v>163</v>
      </c>
      <c r="J66" s="15" t="s">
        <v>16</v>
      </c>
    </row>
    <row r="67" s="3" customFormat="1" ht="25" customHeight="1" spans="1:10">
      <c r="A67" s="12">
        <v>65</v>
      </c>
      <c r="B67" s="12" t="s">
        <v>194</v>
      </c>
      <c r="C67" s="12" t="s">
        <v>195</v>
      </c>
      <c r="D67" s="12" t="s">
        <v>13</v>
      </c>
      <c r="E67" s="21" t="s">
        <v>196</v>
      </c>
      <c r="F67" s="21" t="s">
        <v>197</v>
      </c>
      <c r="G67" s="15">
        <v>68</v>
      </c>
      <c r="H67" s="15" t="s">
        <v>16</v>
      </c>
      <c r="I67" s="15">
        <v>74.6</v>
      </c>
      <c r="J67" s="15">
        <v>71.3</v>
      </c>
    </row>
    <row r="68" s="3" customFormat="1" ht="25" customHeight="1" spans="1:10">
      <c r="A68" s="12">
        <v>66</v>
      </c>
      <c r="B68" s="12" t="s">
        <v>194</v>
      </c>
      <c r="C68" s="12" t="s">
        <v>198</v>
      </c>
      <c r="D68" s="12" t="s">
        <v>199</v>
      </c>
      <c r="E68" s="21" t="s">
        <v>200</v>
      </c>
      <c r="F68" s="21" t="s">
        <v>201</v>
      </c>
      <c r="G68" s="15">
        <v>74</v>
      </c>
      <c r="H68" s="15">
        <v>82.5</v>
      </c>
      <c r="I68" s="15">
        <v>73.8</v>
      </c>
      <c r="J68" s="15">
        <v>76.49</v>
      </c>
    </row>
    <row r="69" s="3" customFormat="1" ht="25" customHeight="1" spans="1:10">
      <c r="A69" s="12">
        <v>67</v>
      </c>
      <c r="B69" s="12" t="s">
        <v>194</v>
      </c>
      <c r="C69" s="12" t="s">
        <v>202</v>
      </c>
      <c r="D69" s="12" t="s">
        <v>30</v>
      </c>
      <c r="E69" s="21" t="s">
        <v>203</v>
      </c>
      <c r="F69" s="21" t="s">
        <v>204</v>
      </c>
      <c r="G69" s="15">
        <v>61</v>
      </c>
      <c r="H69" s="15">
        <v>83.6</v>
      </c>
      <c r="I69" s="15">
        <v>72.6</v>
      </c>
      <c r="J69" s="15">
        <v>71.26</v>
      </c>
    </row>
    <row r="70" s="3" customFormat="1" ht="25" customHeight="1" spans="1:10">
      <c r="A70" s="12">
        <v>68</v>
      </c>
      <c r="B70" s="12" t="s">
        <v>194</v>
      </c>
      <c r="C70" s="12" t="s">
        <v>205</v>
      </c>
      <c r="D70" s="12" t="s">
        <v>30</v>
      </c>
      <c r="E70" s="21" t="s">
        <v>203</v>
      </c>
      <c r="F70" s="21" t="s">
        <v>206</v>
      </c>
      <c r="G70" s="15">
        <v>60</v>
      </c>
      <c r="H70" s="15">
        <v>63.4</v>
      </c>
      <c r="I70" s="15">
        <v>69.2</v>
      </c>
      <c r="J70" s="15">
        <v>63.78</v>
      </c>
    </row>
    <row r="71" s="3" customFormat="1" ht="25" customHeight="1" spans="1:10">
      <c r="A71" s="12">
        <v>69</v>
      </c>
      <c r="B71" s="12" t="s">
        <v>194</v>
      </c>
      <c r="C71" s="12" t="s">
        <v>207</v>
      </c>
      <c r="D71" s="12" t="s">
        <v>208</v>
      </c>
      <c r="E71" s="21" t="s">
        <v>209</v>
      </c>
      <c r="F71" s="21" t="s">
        <v>210</v>
      </c>
      <c r="G71" s="15">
        <v>66.5</v>
      </c>
      <c r="H71" s="15">
        <v>86.4</v>
      </c>
      <c r="I71" s="15">
        <v>73.8</v>
      </c>
      <c r="J71" s="15">
        <v>74.66</v>
      </c>
    </row>
    <row r="72" s="3" customFormat="1" ht="25" customHeight="1" spans="1:10">
      <c r="A72" s="12">
        <v>70</v>
      </c>
      <c r="B72" s="12" t="s">
        <v>194</v>
      </c>
      <c r="C72" s="12" t="s">
        <v>211</v>
      </c>
      <c r="D72" s="12" t="s">
        <v>212</v>
      </c>
      <c r="E72" s="21" t="s">
        <v>213</v>
      </c>
      <c r="F72" s="21" t="s">
        <v>214</v>
      </c>
      <c r="G72" s="15">
        <v>67</v>
      </c>
      <c r="H72" s="15">
        <v>46</v>
      </c>
      <c r="I72" s="15" t="s">
        <v>16</v>
      </c>
      <c r="J72" s="15" t="s">
        <v>16</v>
      </c>
    </row>
    <row r="73" s="3" customFormat="1" ht="25" customHeight="1" spans="1:10">
      <c r="A73" s="12">
        <v>71</v>
      </c>
      <c r="B73" s="12" t="s">
        <v>194</v>
      </c>
      <c r="C73" s="12" t="s">
        <v>215</v>
      </c>
      <c r="D73" s="12" t="s">
        <v>212</v>
      </c>
      <c r="E73" s="21" t="s">
        <v>213</v>
      </c>
      <c r="F73" s="21" t="s">
        <v>216</v>
      </c>
      <c r="G73" s="15">
        <v>60</v>
      </c>
      <c r="H73" s="15">
        <v>52</v>
      </c>
      <c r="I73" s="15" t="s">
        <v>16</v>
      </c>
      <c r="J73" s="15" t="s">
        <v>16</v>
      </c>
    </row>
    <row r="74" s="3" customFormat="1" ht="25" customHeight="1" spans="1:10">
      <c r="A74" s="12">
        <v>72</v>
      </c>
      <c r="B74" s="12" t="s">
        <v>194</v>
      </c>
      <c r="C74" s="12" t="s">
        <v>217</v>
      </c>
      <c r="D74" s="12" t="s">
        <v>218</v>
      </c>
      <c r="E74" s="21" t="s">
        <v>219</v>
      </c>
      <c r="F74" s="21" t="s">
        <v>220</v>
      </c>
      <c r="G74" s="15">
        <v>77</v>
      </c>
      <c r="H74" s="15" t="s">
        <v>16</v>
      </c>
      <c r="I74" s="15">
        <v>65</v>
      </c>
      <c r="J74" s="15">
        <v>71</v>
      </c>
    </row>
    <row r="75" s="3" customFormat="1" ht="25" customHeight="1" spans="1:10">
      <c r="A75" s="12">
        <v>73</v>
      </c>
      <c r="B75" s="12" t="s">
        <v>221</v>
      </c>
      <c r="C75" s="12" t="s">
        <v>222</v>
      </c>
      <c r="D75" s="22" t="s">
        <v>223</v>
      </c>
      <c r="E75" s="26" t="s">
        <v>224</v>
      </c>
      <c r="F75" s="21" t="s">
        <v>225</v>
      </c>
      <c r="G75" s="24">
        <v>78</v>
      </c>
      <c r="H75" s="24">
        <v>87.2</v>
      </c>
      <c r="I75" s="24">
        <f>VLOOKUP(C75,[1]Sheet3!A$1:N$65536,14,0)</f>
        <v>78.2</v>
      </c>
      <c r="J75" s="24">
        <f>VLOOKUP(C75,[1]Sheet3!A$1:O$65536,15,0)</f>
        <v>80.82</v>
      </c>
    </row>
    <row r="76" s="3" customFormat="1" ht="25" customHeight="1" spans="1:10">
      <c r="A76" s="12">
        <v>74</v>
      </c>
      <c r="B76" s="12" t="s">
        <v>221</v>
      </c>
      <c r="C76" s="12" t="s">
        <v>226</v>
      </c>
      <c r="D76" s="22" t="s">
        <v>223</v>
      </c>
      <c r="E76" s="26" t="s">
        <v>224</v>
      </c>
      <c r="F76" s="21" t="s">
        <v>227</v>
      </c>
      <c r="G76" s="24">
        <v>70</v>
      </c>
      <c r="H76" s="24">
        <v>90.6</v>
      </c>
      <c r="I76" s="24">
        <f>VLOOKUP(C76,[1]Sheet3!A$1:N$65536,14,0)</f>
        <v>82.4</v>
      </c>
      <c r="J76" s="24">
        <f>VLOOKUP(C76,[1]Sheet3!A$1:O$65536,15,0)</f>
        <v>79.9</v>
      </c>
    </row>
    <row r="77" s="3" customFormat="1" ht="25" customHeight="1" spans="1:10">
      <c r="A77" s="12">
        <v>75</v>
      </c>
      <c r="B77" s="12" t="s">
        <v>221</v>
      </c>
      <c r="C77" s="12" t="s">
        <v>228</v>
      </c>
      <c r="D77" s="12" t="s">
        <v>223</v>
      </c>
      <c r="E77" s="26" t="s">
        <v>224</v>
      </c>
      <c r="F77" s="21" t="s">
        <v>229</v>
      </c>
      <c r="G77" s="24">
        <v>76</v>
      </c>
      <c r="H77" s="24">
        <v>88.6</v>
      </c>
      <c r="I77" s="24">
        <f>VLOOKUP(C77,[1]Sheet3!A$1:N$65536,14,0)</f>
        <v>73.8</v>
      </c>
      <c r="J77" s="24">
        <f>VLOOKUP(C77,[1]Sheet3!A$1:O$65536,15,0)</f>
        <v>79.12</v>
      </c>
    </row>
    <row r="78" s="3" customFormat="1" ht="25" customHeight="1" spans="1:10">
      <c r="A78" s="12">
        <v>76</v>
      </c>
      <c r="B78" s="12" t="s">
        <v>221</v>
      </c>
      <c r="C78" s="12" t="s">
        <v>230</v>
      </c>
      <c r="D78" s="12" t="s">
        <v>223</v>
      </c>
      <c r="E78" s="26" t="s">
        <v>224</v>
      </c>
      <c r="F78" s="21" t="s">
        <v>231</v>
      </c>
      <c r="G78" s="24">
        <v>68</v>
      </c>
      <c r="H78" s="24">
        <v>85.6</v>
      </c>
      <c r="I78" s="24">
        <f>VLOOKUP(C78,[1]Sheet3!A$1:N$65536,14,0)</f>
        <v>69.6</v>
      </c>
      <c r="J78" s="24">
        <f>VLOOKUP(C78,[1]Sheet3!A$1:O$65536,15,0)</f>
        <v>73.76</v>
      </c>
    </row>
    <row r="79" s="3" customFormat="1" ht="25" customHeight="1" spans="1:10">
      <c r="A79" s="12">
        <v>77</v>
      </c>
      <c r="B79" s="12" t="s">
        <v>221</v>
      </c>
      <c r="C79" s="12" t="s">
        <v>232</v>
      </c>
      <c r="D79" s="22" t="s">
        <v>223</v>
      </c>
      <c r="E79" s="26" t="s">
        <v>224</v>
      </c>
      <c r="F79" s="21" t="s">
        <v>233</v>
      </c>
      <c r="G79" s="24">
        <v>62</v>
      </c>
      <c r="H79" s="24">
        <v>79.6</v>
      </c>
      <c r="I79" s="24">
        <f>VLOOKUP(C79,[1]Sheet3!A$1:N$65536,14,0)</f>
        <v>57.6</v>
      </c>
      <c r="J79" s="15" t="s">
        <v>16</v>
      </c>
    </row>
    <row r="80" s="3" customFormat="1" ht="25" customHeight="1" spans="1:10">
      <c r="A80" s="12">
        <v>78</v>
      </c>
      <c r="B80" s="12" t="s">
        <v>221</v>
      </c>
      <c r="C80" s="12" t="s">
        <v>234</v>
      </c>
      <c r="D80" s="22" t="s">
        <v>223</v>
      </c>
      <c r="E80" s="26" t="s">
        <v>224</v>
      </c>
      <c r="F80" s="21" t="s">
        <v>235</v>
      </c>
      <c r="G80" s="24">
        <v>66</v>
      </c>
      <c r="H80" s="24">
        <v>75.6</v>
      </c>
      <c r="I80" s="24">
        <f>VLOOKUP(C80,[1]Sheet3!A$1:N$65536,14,0)</f>
        <v>57.4</v>
      </c>
      <c r="J80" s="15" t="s">
        <v>16</v>
      </c>
    </row>
    <row r="81" s="3" customFormat="1" ht="25" customHeight="1" spans="1:10">
      <c r="A81" s="12">
        <v>79</v>
      </c>
      <c r="B81" s="12" t="s">
        <v>221</v>
      </c>
      <c r="C81" s="12" t="s">
        <v>236</v>
      </c>
      <c r="D81" s="12" t="s">
        <v>223</v>
      </c>
      <c r="E81" s="26" t="s">
        <v>224</v>
      </c>
      <c r="F81" s="21" t="s">
        <v>237</v>
      </c>
      <c r="G81" s="24">
        <v>78</v>
      </c>
      <c r="H81" s="24">
        <v>69</v>
      </c>
      <c r="I81" s="24">
        <f>VLOOKUP(C81,[1]Sheet3!A$1:N$65536,14,0)</f>
        <v>56.4</v>
      </c>
      <c r="J81" s="15" t="s">
        <v>16</v>
      </c>
    </row>
    <row r="82" s="3" customFormat="1" ht="25" customHeight="1" spans="1:10">
      <c r="A82" s="12">
        <v>80</v>
      </c>
      <c r="B82" s="12" t="s">
        <v>221</v>
      </c>
      <c r="C82" s="12" t="s">
        <v>238</v>
      </c>
      <c r="D82" s="12" t="s">
        <v>223</v>
      </c>
      <c r="E82" s="26" t="s">
        <v>224</v>
      </c>
      <c r="F82" s="21" t="s">
        <v>239</v>
      </c>
      <c r="G82" s="24">
        <v>66</v>
      </c>
      <c r="H82" s="24">
        <v>81.2</v>
      </c>
      <c r="I82" s="24">
        <f>VLOOKUP(C82,[1]Sheet3!A$1:N$65536,14,0)</f>
        <v>56.6</v>
      </c>
      <c r="J82" s="15" t="s">
        <v>16</v>
      </c>
    </row>
    <row r="83" s="3" customFormat="1" ht="25" customHeight="1" spans="1:10">
      <c r="A83" s="12">
        <v>81</v>
      </c>
      <c r="B83" s="12" t="s">
        <v>221</v>
      </c>
      <c r="C83" s="12" t="s">
        <v>240</v>
      </c>
      <c r="D83" s="12" t="s">
        <v>223</v>
      </c>
      <c r="E83" s="26" t="s">
        <v>224</v>
      </c>
      <c r="F83" s="21" t="s">
        <v>241</v>
      </c>
      <c r="G83" s="24">
        <v>66</v>
      </c>
      <c r="H83" s="24">
        <v>87.8</v>
      </c>
      <c r="I83" s="24">
        <f>VLOOKUP(C83,[1]Sheet3!A$1:N$65536,14,0)</f>
        <v>56</v>
      </c>
      <c r="J83" s="15" t="s">
        <v>16</v>
      </c>
    </row>
    <row r="84" s="3" customFormat="1" ht="25" customHeight="1" spans="1:10">
      <c r="A84" s="12">
        <v>82</v>
      </c>
      <c r="B84" s="12" t="s">
        <v>221</v>
      </c>
      <c r="C84" s="12" t="s">
        <v>242</v>
      </c>
      <c r="D84" s="22" t="s">
        <v>223</v>
      </c>
      <c r="E84" s="26" t="s">
        <v>224</v>
      </c>
      <c r="F84" s="21" t="s">
        <v>243</v>
      </c>
      <c r="G84" s="24">
        <v>62</v>
      </c>
      <c r="H84" s="24">
        <v>72</v>
      </c>
      <c r="I84" s="24">
        <f>VLOOKUP(C84,[1]Sheet3!A$1:N$65536,14,0)</f>
        <v>55.4</v>
      </c>
      <c r="J84" s="15" t="s">
        <v>16</v>
      </c>
    </row>
    <row r="85" s="3" customFormat="1" ht="25" customHeight="1" spans="1:10">
      <c r="A85" s="12">
        <v>83</v>
      </c>
      <c r="B85" s="12" t="s">
        <v>221</v>
      </c>
      <c r="C85" s="12" t="s">
        <v>244</v>
      </c>
      <c r="D85" s="22" t="s">
        <v>223</v>
      </c>
      <c r="E85" s="26" t="s">
        <v>224</v>
      </c>
      <c r="F85" s="21" t="s">
        <v>245</v>
      </c>
      <c r="G85" s="24">
        <v>64</v>
      </c>
      <c r="H85" s="24">
        <v>56.2</v>
      </c>
      <c r="I85" s="15" t="s">
        <v>16</v>
      </c>
      <c r="J85" s="15" t="s">
        <v>16</v>
      </c>
    </row>
    <row r="86" s="3" customFormat="1" ht="25" customHeight="1" spans="1:10">
      <c r="A86" s="12">
        <v>84</v>
      </c>
      <c r="B86" s="12" t="s">
        <v>221</v>
      </c>
      <c r="C86" s="12" t="s">
        <v>246</v>
      </c>
      <c r="D86" s="22" t="s">
        <v>223</v>
      </c>
      <c r="E86" s="26" t="s">
        <v>224</v>
      </c>
      <c r="F86" s="21" t="s">
        <v>247</v>
      </c>
      <c r="G86" s="24">
        <v>62</v>
      </c>
      <c r="H86" s="24">
        <v>58.2</v>
      </c>
      <c r="I86" s="15" t="s">
        <v>16</v>
      </c>
      <c r="J86" s="15" t="s">
        <v>16</v>
      </c>
    </row>
    <row r="87" s="3" customFormat="1" ht="25" customHeight="1" spans="1:10">
      <c r="A87" s="12">
        <v>85</v>
      </c>
      <c r="B87" s="12" t="s">
        <v>221</v>
      </c>
      <c r="C87" s="12" t="s">
        <v>248</v>
      </c>
      <c r="D87" s="22" t="s">
        <v>223</v>
      </c>
      <c r="E87" s="26" t="s">
        <v>224</v>
      </c>
      <c r="F87" s="21" t="s">
        <v>249</v>
      </c>
      <c r="G87" s="24">
        <v>60</v>
      </c>
      <c r="H87" s="24">
        <v>53.6</v>
      </c>
      <c r="I87" s="15" t="s">
        <v>16</v>
      </c>
      <c r="J87" s="15" t="s">
        <v>16</v>
      </c>
    </row>
    <row r="88" s="3" customFormat="1" ht="25" customHeight="1" spans="1:10">
      <c r="A88" s="12">
        <v>86</v>
      </c>
      <c r="B88" s="12" t="s">
        <v>221</v>
      </c>
      <c r="C88" s="12" t="s">
        <v>250</v>
      </c>
      <c r="D88" s="26" t="s">
        <v>251</v>
      </c>
      <c r="E88" s="26" t="s">
        <v>252</v>
      </c>
      <c r="F88" s="21" t="s">
        <v>253</v>
      </c>
      <c r="G88" s="24">
        <v>88</v>
      </c>
      <c r="H88" s="24">
        <v>95.6</v>
      </c>
      <c r="I88" s="24">
        <f>VLOOKUP(C88,[1]Sheet3!A$1:N$65536,14,0)</f>
        <v>71.6</v>
      </c>
      <c r="J88" s="24">
        <f>VLOOKUP(C88,[1]Sheet3!A$1:O$65536,15,0)</f>
        <v>85.36</v>
      </c>
    </row>
    <row r="89" s="3" customFormat="1" ht="25" customHeight="1" spans="1:10">
      <c r="A89" s="12">
        <v>87</v>
      </c>
      <c r="B89" s="12" t="s">
        <v>221</v>
      </c>
      <c r="C89" s="12" t="s">
        <v>254</v>
      </c>
      <c r="D89" s="26" t="s">
        <v>255</v>
      </c>
      <c r="E89" s="26" t="s">
        <v>256</v>
      </c>
      <c r="F89" s="21" t="s">
        <v>257</v>
      </c>
      <c r="G89" s="24">
        <v>90</v>
      </c>
      <c r="H89" s="24">
        <v>96.8</v>
      </c>
      <c r="I89" s="24">
        <f>VLOOKUP(C89,[1]Sheet3!A$1:N$65536,14,0)</f>
        <v>89.8</v>
      </c>
      <c r="J89" s="24">
        <f>VLOOKUP(C89,[1]Sheet3!A$1:O$65536,15,0)</f>
        <v>91.98</v>
      </c>
    </row>
    <row r="90" s="3" customFormat="1" ht="25" customHeight="1" spans="1:10">
      <c r="A90" s="12">
        <v>88</v>
      </c>
      <c r="B90" s="12" t="s">
        <v>221</v>
      </c>
      <c r="C90" s="12" t="s">
        <v>258</v>
      </c>
      <c r="D90" s="26" t="s">
        <v>255</v>
      </c>
      <c r="E90" s="26" t="s">
        <v>256</v>
      </c>
      <c r="F90" s="21" t="s">
        <v>259</v>
      </c>
      <c r="G90" s="24">
        <v>64</v>
      </c>
      <c r="H90" s="24">
        <v>88</v>
      </c>
      <c r="I90" s="24">
        <f>VLOOKUP(C90,[1]Sheet3!A$1:N$65536,14,0)</f>
        <v>82.8</v>
      </c>
      <c r="J90" s="24">
        <f>VLOOKUP(C90,[1]Sheet3!A$1:O$65536,15,0)</f>
        <v>76.84</v>
      </c>
    </row>
    <row r="91" s="3" customFormat="1" ht="25" customHeight="1" spans="1:10">
      <c r="A91" s="12">
        <v>89</v>
      </c>
      <c r="B91" s="12" t="s">
        <v>221</v>
      </c>
      <c r="C91" s="12" t="s">
        <v>260</v>
      </c>
      <c r="D91" s="26" t="s">
        <v>261</v>
      </c>
      <c r="E91" s="26" t="s">
        <v>262</v>
      </c>
      <c r="F91" s="21" t="s">
        <v>263</v>
      </c>
      <c r="G91" s="24">
        <v>76</v>
      </c>
      <c r="H91" s="24">
        <v>94.6</v>
      </c>
      <c r="I91" s="24">
        <f>VLOOKUP(C91,[1]Sheet3!A$1:N$65536,14,0)</f>
        <v>85.4</v>
      </c>
      <c r="J91" s="24">
        <f>VLOOKUP(C91,[1]Sheet3!A$1:O$65536,15,0)</f>
        <v>84.4</v>
      </c>
    </row>
    <row r="92" s="3" customFormat="1" ht="25" customHeight="1" spans="1:10">
      <c r="A92" s="12">
        <v>90</v>
      </c>
      <c r="B92" s="12" t="s">
        <v>221</v>
      </c>
      <c r="C92" s="12" t="s">
        <v>264</v>
      </c>
      <c r="D92" s="26" t="s">
        <v>265</v>
      </c>
      <c r="E92" s="26" t="s">
        <v>266</v>
      </c>
      <c r="F92" s="21" t="s">
        <v>267</v>
      </c>
      <c r="G92" s="24">
        <v>72</v>
      </c>
      <c r="H92" s="24">
        <v>94.8</v>
      </c>
      <c r="I92" s="24">
        <f>VLOOKUP(C92,[1]Sheet3!A$1:N$65536,14,0)</f>
        <v>80.2</v>
      </c>
      <c r="J92" s="24">
        <f>VLOOKUP(C92,[1]Sheet3!A$1:O$65536,15,0)</f>
        <v>81.3</v>
      </c>
    </row>
    <row r="93" s="5" customFormat="1" ht="25" customHeight="1" spans="1:10">
      <c r="A93" s="12">
        <v>91</v>
      </c>
      <c r="B93" s="28" t="s">
        <v>268</v>
      </c>
      <c r="C93" s="12" t="s">
        <v>269</v>
      </c>
      <c r="D93" s="27" t="s">
        <v>270</v>
      </c>
      <c r="E93" s="22" t="s">
        <v>271</v>
      </c>
      <c r="F93" s="23" t="s">
        <v>272</v>
      </c>
      <c r="G93" s="24">
        <v>91</v>
      </c>
      <c r="H93" s="15">
        <v>89</v>
      </c>
      <c r="I93" s="15">
        <v>86.8</v>
      </c>
      <c r="J93" s="15">
        <f t="shared" ref="J93:J95" si="6">I93*0.3+H93*0.3+G93*0.4</f>
        <v>89.14</v>
      </c>
    </row>
    <row r="94" s="5" customFormat="1" ht="25" customHeight="1" spans="1:10">
      <c r="A94" s="12">
        <v>92</v>
      </c>
      <c r="B94" s="28" t="s">
        <v>268</v>
      </c>
      <c r="C94" s="22" t="s">
        <v>273</v>
      </c>
      <c r="D94" s="27" t="s">
        <v>274</v>
      </c>
      <c r="E94" s="22" t="s">
        <v>275</v>
      </c>
      <c r="F94" s="23" t="s">
        <v>276</v>
      </c>
      <c r="G94" s="24">
        <v>97</v>
      </c>
      <c r="H94" s="15">
        <v>100</v>
      </c>
      <c r="I94" s="15">
        <v>76.2</v>
      </c>
      <c r="J94" s="15">
        <f t="shared" si="6"/>
        <v>91.66</v>
      </c>
    </row>
    <row r="95" s="5" customFormat="1" ht="25" customHeight="1" spans="1:10">
      <c r="A95" s="12">
        <v>93</v>
      </c>
      <c r="B95" s="28" t="s">
        <v>268</v>
      </c>
      <c r="C95" s="12" t="s">
        <v>277</v>
      </c>
      <c r="D95" s="22" t="s">
        <v>278</v>
      </c>
      <c r="E95" s="22" t="s">
        <v>279</v>
      </c>
      <c r="F95" s="23" t="s">
        <v>280</v>
      </c>
      <c r="G95" s="24">
        <v>90</v>
      </c>
      <c r="H95" s="15">
        <v>90</v>
      </c>
      <c r="I95" s="15">
        <v>81</v>
      </c>
      <c r="J95" s="15">
        <f t="shared" si="6"/>
        <v>87.3</v>
      </c>
    </row>
    <row r="96" s="5" customFormat="1" ht="25" customHeight="1" spans="1:10">
      <c r="A96" s="12">
        <v>94</v>
      </c>
      <c r="B96" s="28" t="s">
        <v>268</v>
      </c>
      <c r="C96" s="12" t="s">
        <v>281</v>
      </c>
      <c r="D96" s="22" t="s">
        <v>282</v>
      </c>
      <c r="E96" s="22" t="s">
        <v>283</v>
      </c>
      <c r="F96" s="23" t="s">
        <v>284</v>
      </c>
      <c r="G96" s="24">
        <v>72</v>
      </c>
      <c r="H96" s="15" t="s">
        <v>16</v>
      </c>
      <c r="I96" s="15" t="s">
        <v>163</v>
      </c>
      <c r="J96" s="15" t="s">
        <v>16</v>
      </c>
    </row>
    <row r="97" s="5" customFormat="1" ht="25" customHeight="1" spans="1:10">
      <c r="A97" s="12">
        <v>95</v>
      </c>
      <c r="B97" s="28" t="s">
        <v>268</v>
      </c>
      <c r="C97" s="12" t="s">
        <v>285</v>
      </c>
      <c r="D97" s="22" t="s">
        <v>286</v>
      </c>
      <c r="E97" s="22" t="s">
        <v>287</v>
      </c>
      <c r="F97" s="23" t="s">
        <v>288</v>
      </c>
      <c r="G97" s="24">
        <v>69</v>
      </c>
      <c r="H97" s="15">
        <v>80</v>
      </c>
      <c r="I97" s="15">
        <v>80.8</v>
      </c>
      <c r="J97" s="15">
        <f>I97*0.3+H97*0.3+G97*0.4</f>
        <v>75.84</v>
      </c>
    </row>
    <row r="98" s="5" customFormat="1" ht="25" customHeight="1" spans="1:10">
      <c r="A98" s="12">
        <v>96</v>
      </c>
      <c r="B98" s="28" t="s">
        <v>268</v>
      </c>
      <c r="C98" s="12" t="s">
        <v>289</v>
      </c>
      <c r="D98" s="22" t="s">
        <v>30</v>
      </c>
      <c r="E98" s="22" t="s">
        <v>290</v>
      </c>
      <c r="F98" s="23" t="s">
        <v>291</v>
      </c>
      <c r="G98" s="24">
        <v>60.5</v>
      </c>
      <c r="H98" s="15">
        <v>99</v>
      </c>
      <c r="I98" s="15">
        <v>79.2</v>
      </c>
      <c r="J98" s="15">
        <f>I98*0.3+H98*0.3+G98*0.4</f>
        <v>77.66</v>
      </c>
    </row>
    <row r="99" s="5" customFormat="1" ht="25" customHeight="1" spans="1:10">
      <c r="A99" s="12">
        <v>97</v>
      </c>
      <c r="B99" s="28" t="s">
        <v>292</v>
      </c>
      <c r="C99" s="12" t="s">
        <v>293</v>
      </c>
      <c r="D99" s="12" t="s">
        <v>294</v>
      </c>
      <c r="E99" s="12" t="s">
        <v>295</v>
      </c>
      <c r="F99" s="21" t="s">
        <v>296</v>
      </c>
      <c r="G99" s="15">
        <v>92</v>
      </c>
      <c r="H99" s="15" t="s">
        <v>16</v>
      </c>
      <c r="I99" s="15">
        <v>87.2</v>
      </c>
      <c r="J99" s="15">
        <v>89.6</v>
      </c>
    </row>
    <row r="100" s="5" customFormat="1" ht="25" customHeight="1" spans="1:10">
      <c r="A100" s="12">
        <v>98</v>
      </c>
      <c r="B100" s="28" t="s">
        <v>297</v>
      </c>
      <c r="C100" s="19" t="s">
        <v>298</v>
      </c>
      <c r="D100" s="19" t="s">
        <v>299</v>
      </c>
      <c r="E100" s="19" t="s">
        <v>300</v>
      </c>
      <c r="F100" s="21" t="s">
        <v>301</v>
      </c>
      <c r="G100" s="29">
        <v>78</v>
      </c>
      <c r="H100" s="15" t="s">
        <v>16</v>
      </c>
      <c r="I100" s="29">
        <v>73.2</v>
      </c>
      <c r="J100" s="29">
        <f t="shared" ref="J100:J107" si="7">AVERAGE(G100,I100)</f>
        <v>75.6</v>
      </c>
    </row>
    <row r="101" s="5" customFormat="1" ht="25" customHeight="1" spans="1:10">
      <c r="A101" s="12">
        <v>99</v>
      </c>
      <c r="B101" s="28" t="s">
        <v>297</v>
      </c>
      <c r="C101" s="12" t="s">
        <v>302</v>
      </c>
      <c r="D101" s="12" t="s">
        <v>299</v>
      </c>
      <c r="E101" s="19" t="s">
        <v>300</v>
      </c>
      <c r="F101" s="21" t="s">
        <v>303</v>
      </c>
      <c r="G101" s="15">
        <v>78</v>
      </c>
      <c r="H101" s="15" t="s">
        <v>16</v>
      </c>
      <c r="I101" s="15">
        <v>70</v>
      </c>
      <c r="J101" s="29">
        <f t="shared" si="7"/>
        <v>74</v>
      </c>
    </row>
    <row r="102" s="5" customFormat="1" ht="25" customHeight="1" spans="1:10">
      <c r="A102" s="12">
        <v>100</v>
      </c>
      <c r="B102" s="28" t="s">
        <v>297</v>
      </c>
      <c r="C102" s="12" t="s">
        <v>304</v>
      </c>
      <c r="D102" s="12" t="s">
        <v>299</v>
      </c>
      <c r="E102" s="19" t="s">
        <v>300</v>
      </c>
      <c r="F102" s="21" t="s">
        <v>305</v>
      </c>
      <c r="G102" s="15">
        <v>77</v>
      </c>
      <c r="H102" s="15" t="s">
        <v>16</v>
      </c>
      <c r="I102" s="15">
        <v>71.4</v>
      </c>
      <c r="J102" s="29">
        <f t="shared" si="7"/>
        <v>74.2</v>
      </c>
    </row>
    <row r="103" s="5" customFormat="1" ht="25" customHeight="1" spans="1:10">
      <c r="A103" s="12">
        <v>101</v>
      </c>
      <c r="B103" s="28" t="s">
        <v>297</v>
      </c>
      <c r="C103" s="12" t="s">
        <v>306</v>
      </c>
      <c r="D103" s="12" t="s">
        <v>299</v>
      </c>
      <c r="E103" s="19" t="s">
        <v>300</v>
      </c>
      <c r="F103" s="21" t="s">
        <v>307</v>
      </c>
      <c r="G103" s="15">
        <v>72</v>
      </c>
      <c r="H103" s="15" t="s">
        <v>16</v>
      </c>
      <c r="I103" s="15">
        <v>74.6</v>
      </c>
      <c r="J103" s="29">
        <f t="shared" si="7"/>
        <v>73.3</v>
      </c>
    </row>
    <row r="104" s="5" customFormat="1" ht="25" customHeight="1" spans="1:10">
      <c r="A104" s="12">
        <v>102</v>
      </c>
      <c r="B104" s="28" t="s">
        <v>297</v>
      </c>
      <c r="C104" s="12" t="s">
        <v>308</v>
      </c>
      <c r="D104" s="12" t="s">
        <v>299</v>
      </c>
      <c r="E104" s="19" t="s">
        <v>300</v>
      </c>
      <c r="F104" s="21" t="s">
        <v>309</v>
      </c>
      <c r="G104" s="15">
        <v>69</v>
      </c>
      <c r="H104" s="15" t="s">
        <v>16</v>
      </c>
      <c r="I104" s="15">
        <v>80.8</v>
      </c>
      <c r="J104" s="29">
        <f t="shared" si="7"/>
        <v>74.9</v>
      </c>
    </row>
    <row r="105" s="5" customFormat="1" ht="25" customHeight="1" spans="1:10">
      <c r="A105" s="12">
        <v>103</v>
      </c>
      <c r="B105" s="28" t="s">
        <v>297</v>
      </c>
      <c r="C105" s="12" t="s">
        <v>310</v>
      </c>
      <c r="D105" s="12" t="s">
        <v>311</v>
      </c>
      <c r="E105" s="21" t="s">
        <v>312</v>
      </c>
      <c r="F105" s="21" t="s">
        <v>313</v>
      </c>
      <c r="G105" s="15">
        <v>77</v>
      </c>
      <c r="H105" s="15" t="s">
        <v>16</v>
      </c>
      <c r="I105" s="15">
        <v>82.8</v>
      </c>
      <c r="J105" s="29">
        <f t="shared" si="7"/>
        <v>79.9</v>
      </c>
    </row>
    <row r="106" s="5" customFormat="1" ht="25" customHeight="1" spans="1:10">
      <c r="A106" s="12">
        <v>104</v>
      </c>
      <c r="B106" s="28" t="s">
        <v>297</v>
      </c>
      <c r="C106" s="12" t="s">
        <v>314</v>
      </c>
      <c r="D106" s="12" t="s">
        <v>311</v>
      </c>
      <c r="E106" s="21" t="s">
        <v>312</v>
      </c>
      <c r="F106" s="21" t="s">
        <v>315</v>
      </c>
      <c r="G106" s="15">
        <v>66</v>
      </c>
      <c r="H106" s="15" t="s">
        <v>16</v>
      </c>
      <c r="I106" s="15">
        <v>77.4</v>
      </c>
      <c r="J106" s="29">
        <f t="shared" si="7"/>
        <v>71.7</v>
      </c>
    </row>
    <row r="107" s="5" customFormat="1" ht="25" customHeight="1" spans="1:10">
      <c r="A107" s="12">
        <v>105</v>
      </c>
      <c r="B107" s="28" t="s">
        <v>297</v>
      </c>
      <c r="C107" s="12" t="s">
        <v>316</v>
      </c>
      <c r="D107" s="12" t="s">
        <v>311</v>
      </c>
      <c r="E107" s="21" t="s">
        <v>312</v>
      </c>
      <c r="F107" s="21" t="s">
        <v>317</v>
      </c>
      <c r="G107" s="15">
        <v>60</v>
      </c>
      <c r="H107" s="15" t="s">
        <v>16</v>
      </c>
      <c r="I107" s="15">
        <v>78.2</v>
      </c>
      <c r="J107" s="29">
        <f t="shared" si="7"/>
        <v>69.1</v>
      </c>
    </row>
    <row r="108" s="5" customFormat="1" ht="25" customHeight="1" spans="1:10">
      <c r="A108" s="12">
        <v>106</v>
      </c>
      <c r="B108" s="28" t="s">
        <v>318</v>
      </c>
      <c r="C108" s="18" t="s">
        <v>319</v>
      </c>
      <c r="D108" s="22" t="s">
        <v>150</v>
      </c>
      <c r="E108" s="18" t="s">
        <v>320</v>
      </c>
      <c r="F108" s="30" t="s">
        <v>321</v>
      </c>
      <c r="G108" s="15">
        <v>66</v>
      </c>
      <c r="H108" s="15" t="s">
        <v>16</v>
      </c>
      <c r="I108" s="15">
        <v>70</v>
      </c>
      <c r="J108" s="15">
        <f t="shared" ref="J108:J113" si="8">G108*0.5+I108*0.5</f>
        <v>68</v>
      </c>
    </row>
    <row r="109" s="5" customFormat="1" ht="25" customHeight="1" spans="1:10">
      <c r="A109" s="12">
        <v>107</v>
      </c>
      <c r="B109" s="28" t="s">
        <v>318</v>
      </c>
      <c r="C109" s="18" t="s">
        <v>322</v>
      </c>
      <c r="D109" s="22" t="s">
        <v>150</v>
      </c>
      <c r="E109" s="18" t="s">
        <v>320</v>
      </c>
      <c r="F109" s="30" t="s">
        <v>142</v>
      </c>
      <c r="G109" s="15">
        <v>75</v>
      </c>
      <c r="H109" s="15" t="s">
        <v>16</v>
      </c>
      <c r="I109" s="15">
        <v>51.8</v>
      </c>
      <c r="J109" s="15" t="s">
        <v>16</v>
      </c>
    </row>
    <row r="110" s="5" customFormat="1" ht="25" customHeight="1" spans="1:10">
      <c r="A110" s="12">
        <v>108</v>
      </c>
      <c r="B110" s="28" t="s">
        <v>318</v>
      </c>
      <c r="C110" s="18" t="s">
        <v>323</v>
      </c>
      <c r="D110" s="22" t="s">
        <v>146</v>
      </c>
      <c r="E110" s="31" t="s">
        <v>324</v>
      </c>
      <c r="F110" s="30" t="s">
        <v>325</v>
      </c>
      <c r="G110" s="15">
        <v>71</v>
      </c>
      <c r="H110" s="15" t="s">
        <v>16</v>
      </c>
      <c r="I110" s="15">
        <v>79.4</v>
      </c>
      <c r="J110" s="15">
        <f t="shared" si="8"/>
        <v>75.2</v>
      </c>
    </row>
    <row r="111" s="5" customFormat="1" ht="25" customHeight="1" spans="1:10">
      <c r="A111" s="12">
        <v>109</v>
      </c>
      <c r="B111" s="28" t="s">
        <v>318</v>
      </c>
      <c r="C111" s="18" t="s">
        <v>326</v>
      </c>
      <c r="D111" s="22" t="s">
        <v>146</v>
      </c>
      <c r="E111" s="31" t="s">
        <v>324</v>
      </c>
      <c r="F111" s="30" t="s">
        <v>327</v>
      </c>
      <c r="G111" s="15">
        <v>69</v>
      </c>
      <c r="H111" s="15" t="s">
        <v>16</v>
      </c>
      <c r="I111" s="15">
        <v>80.6</v>
      </c>
      <c r="J111" s="15">
        <f t="shared" si="8"/>
        <v>74.8</v>
      </c>
    </row>
    <row r="112" s="5" customFormat="1" ht="25" customHeight="1" spans="1:10">
      <c r="A112" s="12">
        <v>110</v>
      </c>
      <c r="B112" s="28" t="s">
        <v>318</v>
      </c>
      <c r="C112" s="31" t="s">
        <v>328</v>
      </c>
      <c r="D112" s="22" t="s">
        <v>146</v>
      </c>
      <c r="E112" s="31" t="s">
        <v>324</v>
      </c>
      <c r="F112" s="30" t="s">
        <v>329</v>
      </c>
      <c r="G112" s="15">
        <v>68</v>
      </c>
      <c r="H112" s="15" t="s">
        <v>16</v>
      </c>
      <c r="I112" s="15">
        <v>75.4</v>
      </c>
      <c r="J112" s="15">
        <f t="shared" si="8"/>
        <v>71.7</v>
      </c>
    </row>
    <row r="113" s="5" customFormat="1" ht="25" customHeight="1" spans="1:10">
      <c r="A113" s="12">
        <v>111</v>
      </c>
      <c r="B113" s="28" t="s">
        <v>318</v>
      </c>
      <c r="C113" s="18" t="s">
        <v>330</v>
      </c>
      <c r="D113" s="22" t="s">
        <v>331</v>
      </c>
      <c r="E113" s="31" t="s">
        <v>332</v>
      </c>
      <c r="F113" s="30" t="s">
        <v>333</v>
      </c>
      <c r="G113" s="15">
        <v>86</v>
      </c>
      <c r="H113" s="15" t="s">
        <v>16</v>
      </c>
      <c r="I113" s="15">
        <v>76.4</v>
      </c>
      <c r="J113" s="15">
        <f t="shared" si="8"/>
        <v>81.2</v>
      </c>
    </row>
    <row r="114" s="5" customFormat="1" ht="25" customHeight="1" spans="1:10">
      <c r="A114" s="12">
        <v>112</v>
      </c>
      <c r="B114" s="28" t="s">
        <v>334</v>
      </c>
      <c r="C114" s="19" t="s">
        <v>335</v>
      </c>
      <c r="D114" s="19" t="s">
        <v>336</v>
      </c>
      <c r="E114" s="19" t="s">
        <v>337</v>
      </c>
      <c r="F114" s="19">
        <v>170026</v>
      </c>
      <c r="G114" s="16">
        <v>93</v>
      </c>
      <c r="H114" s="15">
        <v>89</v>
      </c>
      <c r="I114" s="15">
        <v>90.4</v>
      </c>
      <c r="J114" s="15">
        <f>G114*0.4+H114*0.3+I114*0.3</f>
        <v>91.02</v>
      </c>
    </row>
    <row r="115" s="5" customFormat="1" ht="25" customHeight="1" spans="1:10">
      <c r="A115" s="12">
        <v>113</v>
      </c>
      <c r="B115" s="28" t="s">
        <v>334</v>
      </c>
      <c r="C115" s="19" t="s">
        <v>338</v>
      </c>
      <c r="D115" s="19" t="s">
        <v>150</v>
      </c>
      <c r="E115" s="19" t="s">
        <v>339</v>
      </c>
      <c r="F115" s="19">
        <v>142620</v>
      </c>
      <c r="G115" s="16">
        <v>82</v>
      </c>
      <c r="H115" s="15" t="s">
        <v>16</v>
      </c>
      <c r="I115" s="15">
        <v>81.4</v>
      </c>
      <c r="J115" s="15">
        <f t="shared" ref="J115:J117" si="9">G115*0.5+I115*0.5</f>
        <v>81.7</v>
      </c>
    </row>
    <row r="116" s="5" customFormat="1" ht="25" customHeight="1" spans="1:10">
      <c r="A116" s="12">
        <v>114</v>
      </c>
      <c r="B116" s="28" t="s">
        <v>334</v>
      </c>
      <c r="C116" s="19" t="s">
        <v>340</v>
      </c>
      <c r="D116" s="19" t="s">
        <v>150</v>
      </c>
      <c r="E116" s="19" t="s">
        <v>339</v>
      </c>
      <c r="F116" s="40" t="s">
        <v>341</v>
      </c>
      <c r="G116" s="16">
        <v>74</v>
      </c>
      <c r="H116" s="15" t="s">
        <v>16</v>
      </c>
      <c r="I116" s="15">
        <v>84</v>
      </c>
      <c r="J116" s="15">
        <f t="shared" si="9"/>
        <v>79</v>
      </c>
    </row>
    <row r="117" s="5" customFormat="1" ht="25" customHeight="1" spans="1:10">
      <c r="A117" s="12">
        <v>115</v>
      </c>
      <c r="B117" s="28" t="s">
        <v>334</v>
      </c>
      <c r="C117" s="19" t="s">
        <v>342</v>
      </c>
      <c r="D117" s="19" t="s">
        <v>150</v>
      </c>
      <c r="E117" s="19" t="s">
        <v>339</v>
      </c>
      <c r="F117" s="19">
        <v>163423</v>
      </c>
      <c r="G117" s="16">
        <v>70</v>
      </c>
      <c r="H117" s="15" t="s">
        <v>16</v>
      </c>
      <c r="I117" s="15">
        <v>86.8</v>
      </c>
      <c r="J117" s="15">
        <f t="shared" si="9"/>
        <v>78.4</v>
      </c>
    </row>
    <row r="118" s="5" customFormat="1" ht="25" customHeight="1" spans="1:10">
      <c r="A118" s="12">
        <v>116</v>
      </c>
      <c r="B118" s="28" t="s">
        <v>334</v>
      </c>
      <c r="C118" s="19" t="s">
        <v>343</v>
      </c>
      <c r="D118" s="19" t="s">
        <v>146</v>
      </c>
      <c r="E118" s="19" t="s">
        <v>344</v>
      </c>
      <c r="F118" s="40" t="s">
        <v>345</v>
      </c>
      <c r="G118" s="16">
        <v>91</v>
      </c>
      <c r="H118" s="15">
        <v>79.4</v>
      </c>
      <c r="I118" s="15">
        <v>80.2</v>
      </c>
      <c r="J118" s="15">
        <f>G118*0.4+H118*0.3+I118*0.3</f>
        <v>84.28</v>
      </c>
    </row>
    <row r="119" s="5" customFormat="1" ht="25" customHeight="1" spans="1:10">
      <c r="A119" s="12">
        <v>117</v>
      </c>
      <c r="B119" s="28" t="s">
        <v>346</v>
      </c>
      <c r="C119" s="32" t="s">
        <v>347</v>
      </c>
      <c r="D119" s="32" t="s">
        <v>348</v>
      </c>
      <c r="E119" s="32" t="s">
        <v>349</v>
      </c>
      <c r="F119" s="41" t="s">
        <v>350</v>
      </c>
      <c r="G119" s="16">
        <v>61</v>
      </c>
      <c r="H119" s="15">
        <v>80</v>
      </c>
      <c r="I119" s="15">
        <v>81.6</v>
      </c>
      <c r="J119" s="15">
        <f t="shared" ref="J119:J124" si="10">SUM(G119*40%+H119*30%+I119*30%)</f>
        <v>72.88</v>
      </c>
    </row>
    <row r="120" s="5" customFormat="1" ht="25" customHeight="1" spans="1:10">
      <c r="A120" s="12">
        <v>118</v>
      </c>
      <c r="B120" s="28" t="s">
        <v>346</v>
      </c>
      <c r="C120" s="32" t="s">
        <v>351</v>
      </c>
      <c r="D120" s="32" t="s">
        <v>352</v>
      </c>
      <c r="E120" s="32" t="s">
        <v>353</v>
      </c>
      <c r="F120" s="32">
        <v>316044</v>
      </c>
      <c r="G120" s="16">
        <v>62</v>
      </c>
      <c r="H120" s="15">
        <v>85</v>
      </c>
      <c r="I120" s="15">
        <v>73.8</v>
      </c>
      <c r="J120" s="15">
        <f t="shared" si="10"/>
        <v>72.44</v>
      </c>
    </row>
    <row r="121" s="5" customFormat="1" ht="25" customHeight="1" spans="1:10">
      <c r="A121" s="12">
        <v>119</v>
      </c>
      <c r="B121" s="28" t="s">
        <v>346</v>
      </c>
      <c r="C121" s="32" t="s">
        <v>354</v>
      </c>
      <c r="D121" s="32" t="s">
        <v>150</v>
      </c>
      <c r="E121" s="32" t="s">
        <v>355</v>
      </c>
      <c r="F121" s="41" t="s">
        <v>356</v>
      </c>
      <c r="G121" s="16">
        <v>88</v>
      </c>
      <c r="H121" s="15">
        <v>88.5</v>
      </c>
      <c r="I121" s="15">
        <v>80.8</v>
      </c>
      <c r="J121" s="15">
        <f t="shared" si="10"/>
        <v>85.99</v>
      </c>
    </row>
    <row r="122" s="5" customFormat="1" ht="25" customHeight="1" spans="1:10">
      <c r="A122" s="12">
        <v>120</v>
      </c>
      <c r="B122" s="28" t="s">
        <v>346</v>
      </c>
      <c r="C122" s="32" t="s">
        <v>357</v>
      </c>
      <c r="D122" s="32" t="s">
        <v>150</v>
      </c>
      <c r="E122" s="32" t="s">
        <v>355</v>
      </c>
      <c r="F122" s="32">
        <v>251214</v>
      </c>
      <c r="G122" s="16">
        <v>68</v>
      </c>
      <c r="H122" s="15">
        <v>94.5</v>
      </c>
      <c r="I122" s="15">
        <v>76.8</v>
      </c>
      <c r="J122" s="15">
        <f t="shared" si="10"/>
        <v>78.59</v>
      </c>
    </row>
    <row r="123" s="5" customFormat="1" ht="25" customHeight="1" spans="1:10">
      <c r="A123" s="12">
        <v>121</v>
      </c>
      <c r="B123" s="28" t="s">
        <v>346</v>
      </c>
      <c r="C123" s="32" t="s">
        <v>358</v>
      </c>
      <c r="D123" s="32" t="s">
        <v>150</v>
      </c>
      <c r="E123" s="32" t="s">
        <v>355</v>
      </c>
      <c r="F123" s="32">
        <v>163636</v>
      </c>
      <c r="G123" s="16">
        <v>63</v>
      </c>
      <c r="H123" s="15">
        <v>94</v>
      </c>
      <c r="I123" s="15">
        <v>79.4</v>
      </c>
      <c r="J123" s="15">
        <f t="shared" si="10"/>
        <v>77.22</v>
      </c>
    </row>
    <row r="124" s="5" customFormat="1" ht="25" customHeight="1" spans="1:10">
      <c r="A124" s="12">
        <v>122</v>
      </c>
      <c r="B124" s="28" t="s">
        <v>346</v>
      </c>
      <c r="C124" s="32" t="s">
        <v>359</v>
      </c>
      <c r="D124" s="32" t="s">
        <v>150</v>
      </c>
      <c r="E124" s="32" t="s">
        <v>355</v>
      </c>
      <c r="F124" s="32">
        <v>120020</v>
      </c>
      <c r="G124" s="16">
        <v>63</v>
      </c>
      <c r="H124" s="15">
        <v>79.5</v>
      </c>
      <c r="I124" s="15">
        <v>74.2</v>
      </c>
      <c r="J124" s="15">
        <f t="shared" si="10"/>
        <v>71.31</v>
      </c>
    </row>
    <row r="125" s="5" customFormat="1" ht="25" customHeight="1" spans="1:10">
      <c r="A125" s="12">
        <v>123</v>
      </c>
      <c r="B125" s="28" t="s">
        <v>346</v>
      </c>
      <c r="C125" s="32" t="s">
        <v>360</v>
      </c>
      <c r="D125" s="32" t="s">
        <v>150</v>
      </c>
      <c r="E125" s="32" t="s">
        <v>355</v>
      </c>
      <c r="F125" s="32">
        <v>133036</v>
      </c>
      <c r="G125" s="16">
        <v>87</v>
      </c>
      <c r="H125" s="15">
        <v>86.5</v>
      </c>
      <c r="I125" s="15">
        <v>57.6</v>
      </c>
      <c r="J125" s="15" t="s">
        <v>16</v>
      </c>
    </row>
    <row r="126" s="5" customFormat="1" ht="25" customHeight="1" spans="1:10">
      <c r="A126" s="12">
        <v>124</v>
      </c>
      <c r="B126" s="28" t="s">
        <v>346</v>
      </c>
      <c r="C126" s="32" t="s">
        <v>361</v>
      </c>
      <c r="D126" s="32" t="s">
        <v>150</v>
      </c>
      <c r="E126" s="32" t="s">
        <v>355</v>
      </c>
      <c r="F126" s="32">
        <v>305918</v>
      </c>
      <c r="G126" s="16">
        <v>60</v>
      </c>
      <c r="H126" s="15">
        <v>86</v>
      </c>
      <c r="I126" s="15">
        <v>41.8</v>
      </c>
      <c r="J126" s="15" t="s">
        <v>16</v>
      </c>
    </row>
    <row r="127" s="5" customFormat="1" ht="25" customHeight="1" spans="1:10">
      <c r="A127" s="12">
        <v>125</v>
      </c>
      <c r="B127" s="28" t="s">
        <v>346</v>
      </c>
      <c r="C127" s="32" t="s">
        <v>362</v>
      </c>
      <c r="D127" s="32" t="s">
        <v>150</v>
      </c>
      <c r="E127" s="32" t="s">
        <v>355</v>
      </c>
      <c r="F127" s="32">
        <v>120849</v>
      </c>
      <c r="G127" s="16">
        <v>63</v>
      </c>
      <c r="H127" s="15">
        <v>58.5</v>
      </c>
      <c r="I127" s="15" t="s">
        <v>16</v>
      </c>
      <c r="J127" s="15" t="s">
        <v>16</v>
      </c>
    </row>
    <row r="128" s="5" customFormat="1" ht="25" customHeight="1" spans="1:10">
      <c r="A128" s="12">
        <v>126</v>
      </c>
      <c r="B128" s="28" t="s">
        <v>346</v>
      </c>
      <c r="C128" s="32" t="s">
        <v>363</v>
      </c>
      <c r="D128" s="32" t="s">
        <v>146</v>
      </c>
      <c r="E128" s="32" t="s">
        <v>364</v>
      </c>
      <c r="F128" s="32" t="s">
        <v>365</v>
      </c>
      <c r="G128" s="16">
        <v>84</v>
      </c>
      <c r="H128" s="15">
        <v>94.5</v>
      </c>
      <c r="I128" s="15">
        <v>81</v>
      </c>
      <c r="J128" s="15">
        <f t="shared" ref="J128:J131" si="11">SUM(G128*40%+H128*30%+I128*30%)</f>
        <v>86.25</v>
      </c>
    </row>
    <row r="129" s="5" customFormat="1" ht="25" customHeight="1" spans="1:10">
      <c r="A129" s="12">
        <v>127</v>
      </c>
      <c r="B129" s="28" t="s">
        <v>346</v>
      </c>
      <c r="C129" s="32" t="s">
        <v>366</v>
      </c>
      <c r="D129" s="32" t="s">
        <v>146</v>
      </c>
      <c r="E129" s="32" t="s">
        <v>364</v>
      </c>
      <c r="F129" s="32">
        <v>253643</v>
      </c>
      <c r="G129" s="16">
        <v>77</v>
      </c>
      <c r="H129" s="15">
        <v>94</v>
      </c>
      <c r="I129" s="15">
        <v>76.2</v>
      </c>
      <c r="J129" s="15">
        <f t="shared" si="11"/>
        <v>81.86</v>
      </c>
    </row>
    <row r="130" s="5" customFormat="1" ht="25" customHeight="1" spans="1:10">
      <c r="A130" s="12">
        <v>128</v>
      </c>
      <c r="B130" s="28" t="s">
        <v>346</v>
      </c>
      <c r="C130" s="32" t="s">
        <v>367</v>
      </c>
      <c r="D130" s="32" t="s">
        <v>146</v>
      </c>
      <c r="E130" s="32" t="s">
        <v>364</v>
      </c>
      <c r="F130" s="32">
        <v>233313</v>
      </c>
      <c r="G130" s="16">
        <v>66</v>
      </c>
      <c r="H130" s="15">
        <v>92</v>
      </c>
      <c r="I130" s="15">
        <v>72.8</v>
      </c>
      <c r="J130" s="15">
        <f t="shared" si="11"/>
        <v>75.84</v>
      </c>
    </row>
    <row r="131" s="5" customFormat="1" ht="25" customHeight="1" spans="1:10">
      <c r="A131" s="12">
        <v>129</v>
      </c>
      <c r="B131" s="28" t="s">
        <v>346</v>
      </c>
      <c r="C131" s="32" t="s">
        <v>368</v>
      </c>
      <c r="D131" s="32" t="s">
        <v>146</v>
      </c>
      <c r="E131" s="32" t="s">
        <v>364</v>
      </c>
      <c r="F131" s="32">
        <v>221229</v>
      </c>
      <c r="G131" s="16">
        <v>64</v>
      </c>
      <c r="H131" s="15">
        <v>64</v>
      </c>
      <c r="I131" s="15">
        <v>71.4</v>
      </c>
      <c r="J131" s="15">
        <f t="shared" si="11"/>
        <v>66.22</v>
      </c>
    </row>
    <row r="132" s="5" customFormat="1" ht="25" customHeight="1" spans="1:10">
      <c r="A132" s="12">
        <v>130</v>
      </c>
      <c r="B132" s="28" t="s">
        <v>369</v>
      </c>
      <c r="C132" s="17" t="s">
        <v>370</v>
      </c>
      <c r="D132" s="17" t="s">
        <v>30</v>
      </c>
      <c r="E132" s="17" t="s">
        <v>371</v>
      </c>
      <c r="F132" s="17" t="s">
        <v>372</v>
      </c>
      <c r="G132" s="24">
        <v>79</v>
      </c>
      <c r="H132" s="16">
        <v>96.75</v>
      </c>
      <c r="I132" s="15">
        <v>90.2</v>
      </c>
      <c r="J132" s="15">
        <f t="shared" ref="J132:J135" si="12">G132*40%+H132*30%+I132*30%</f>
        <v>87.685</v>
      </c>
    </row>
    <row r="133" s="5" customFormat="1" ht="25" customHeight="1" spans="1:10">
      <c r="A133" s="12">
        <v>131</v>
      </c>
      <c r="B133" s="28" t="s">
        <v>369</v>
      </c>
      <c r="C133" s="26" t="s">
        <v>373</v>
      </c>
      <c r="D133" s="26" t="s">
        <v>30</v>
      </c>
      <c r="E133" s="26" t="s">
        <v>371</v>
      </c>
      <c r="F133" s="26" t="s">
        <v>374</v>
      </c>
      <c r="G133" s="24">
        <v>71</v>
      </c>
      <c r="H133" s="24">
        <v>93.5</v>
      </c>
      <c r="I133" s="15">
        <v>75.2</v>
      </c>
      <c r="J133" s="15">
        <f t="shared" si="12"/>
        <v>79.01</v>
      </c>
    </row>
    <row r="134" s="5" customFormat="1" ht="25" customHeight="1" spans="1:10">
      <c r="A134" s="12">
        <v>132</v>
      </c>
      <c r="B134" s="28" t="s">
        <v>369</v>
      </c>
      <c r="C134" s="26" t="s">
        <v>375</v>
      </c>
      <c r="D134" s="26" t="s">
        <v>30</v>
      </c>
      <c r="E134" s="26" t="s">
        <v>371</v>
      </c>
      <c r="F134" s="26" t="s">
        <v>376</v>
      </c>
      <c r="G134" s="24">
        <v>63</v>
      </c>
      <c r="H134" s="24">
        <v>90</v>
      </c>
      <c r="I134" s="15">
        <v>79.8</v>
      </c>
      <c r="J134" s="15">
        <f t="shared" si="12"/>
        <v>76.14</v>
      </c>
    </row>
    <row r="135" s="5" customFormat="1" ht="25" customHeight="1" spans="1:10">
      <c r="A135" s="12">
        <v>133</v>
      </c>
      <c r="B135" s="28" t="s">
        <v>369</v>
      </c>
      <c r="C135" s="17" t="s">
        <v>377</v>
      </c>
      <c r="D135" s="17" t="s">
        <v>30</v>
      </c>
      <c r="E135" s="17" t="s">
        <v>371</v>
      </c>
      <c r="F135" s="17" t="s">
        <v>378</v>
      </c>
      <c r="G135" s="24">
        <v>63</v>
      </c>
      <c r="H135" s="16">
        <v>72.5</v>
      </c>
      <c r="I135" s="15">
        <v>71.8</v>
      </c>
      <c r="J135" s="15">
        <f t="shared" si="12"/>
        <v>68.49</v>
      </c>
    </row>
    <row r="136" s="5" customFormat="1" ht="25" customHeight="1" spans="1:10">
      <c r="A136" s="12">
        <v>134</v>
      </c>
      <c r="B136" s="28" t="s">
        <v>369</v>
      </c>
      <c r="C136" s="33" t="s">
        <v>379</v>
      </c>
      <c r="D136" s="33" t="s">
        <v>30</v>
      </c>
      <c r="E136" s="33" t="s">
        <v>371</v>
      </c>
      <c r="F136" s="33" t="s">
        <v>380</v>
      </c>
      <c r="G136" s="24">
        <v>61</v>
      </c>
      <c r="H136" s="34" t="s">
        <v>163</v>
      </c>
      <c r="I136" s="15" t="s">
        <v>16</v>
      </c>
      <c r="J136" s="15" t="s">
        <v>16</v>
      </c>
    </row>
    <row r="137" ht="25" customHeight="1" spans="1:10">
      <c r="A137" s="12">
        <v>135</v>
      </c>
      <c r="B137" s="28" t="s">
        <v>369</v>
      </c>
      <c r="C137" s="17" t="s">
        <v>381</v>
      </c>
      <c r="D137" s="17" t="s">
        <v>382</v>
      </c>
      <c r="E137" s="17" t="s">
        <v>383</v>
      </c>
      <c r="F137" s="17" t="s">
        <v>384</v>
      </c>
      <c r="G137" s="15">
        <v>67</v>
      </c>
      <c r="H137" s="15">
        <v>89</v>
      </c>
      <c r="I137" s="15">
        <v>83.4</v>
      </c>
      <c r="J137" s="15">
        <f t="shared" ref="J137:J144" si="13">G137*40%+H137*30%+I137*30%</f>
        <v>78.52</v>
      </c>
    </row>
    <row r="138" ht="25" customHeight="1" spans="1:10">
      <c r="A138" s="12">
        <v>136</v>
      </c>
      <c r="B138" s="28" t="s">
        <v>369</v>
      </c>
      <c r="C138" s="17" t="s">
        <v>385</v>
      </c>
      <c r="D138" s="17" t="s">
        <v>140</v>
      </c>
      <c r="E138" s="17" t="s">
        <v>386</v>
      </c>
      <c r="F138" s="17" t="s">
        <v>387</v>
      </c>
      <c r="G138" s="15">
        <v>60</v>
      </c>
      <c r="H138" s="15">
        <v>60</v>
      </c>
      <c r="I138" s="15">
        <v>65.6</v>
      </c>
      <c r="J138" s="15">
        <f t="shared" si="13"/>
        <v>61.68</v>
      </c>
    </row>
    <row r="139" ht="25" customHeight="1" spans="1:10">
      <c r="A139" s="12">
        <v>137</v>
      </c>
      <c r="B139" s="28" t="s">
        <v>369</v>
      </c>
      <c r="C139" s="17" t="s">
        <v>388</v>
      </c>
      <c r="D139" s="17" t="s">
        <v>140</v>
      </c>
      <c r="E139" s="17" t="s">
        <v>386</v>
      </c>
      <c r="F139" s="17" t="s">
        <v>389</v>
      </c>
      <c r="G139" s="15">
        <v>60.5</v>
      </c>
      <c r="H139" s="16">
        <v>30</v>
      </c>
      <c r="I139" s="15" t="s">
        <v>16</v>
      </c>
      <c r="J139" s="15" t="s">
        <v>16</v>
      </c>
    </row>
    <row r="140" ht="25" customHeight="1" spans="1:10">
      <c r="A140" s="12">
        <v>138</v>
      </c>
      <c r="B140" s="28" t="s">
        <v>390</v>
      </c>
      <c r="C140" s="12" t="s">
        <v>391</v>
      </c>
      <c r="D140" s="12" t="s">
        <v>392</v>
      </c>
      <c r="E140" s="21" t="s">
        <v>393</v>
      </c>
      <c r="F140" s="21" t="s">
        <v>394</v>
      </c>
      <c r="G140" s="15">
        <v>63</v>
      </c>
      <c r="H140" s="15">
        <v>64.3</v>
      </c>
      <c r="I140" s="15">
        <v>53.2</v>
      </c>
      <c r="J140" s="15" t="s">
        <v>16</v>
      </c>
    </row>
    <row r="141" ht="25" customHeight="1" spans="1:10">
      <c r="A141" s="12">
        <v>139</v>
      </c>
      <c r="B141" s="28" t="s">
        <v>390</v>
      </c>
      <c r="C141" s="12" t="s">
        <v>395</v>
      </c>
      <c r="D141" s="12" t="s">
        <v>18</v>
      </c>
      <c r="E141" s="21" t="s">
        <v>396</v>
      </c>
      <c r="F141" s="21" t="s">
        <v>397</v>
      </c>
      <c r="G141" s="15">
        <v>60</v>
      </c>
      <c r="H141" s="15">
        <v>69.6</v>
      </c>
      <c r="I141" s="15">
        <v>74.6</v>
      </c>
      <c r="J141" s="15">
        <f t="shared" si="13"/>
        <v>67.26</v>
      </c>
    </row>
    <row r="142" ht="25" customHeight="1" spans="1:10">
      <c r="A142" s="12">
        <v>140</v>
      </c>
      <c r="B142" s="28" t="s">
        <v>390</v>
      </c>
      <c r="C142" s="12" t="s">
        <v>398</v>
      </c>
      <c r="D142" s="12" t="s">
        <v>18</v>
      </c>
      <c r="E142" s="21" t="s">
        <v>396</v>
      </c>
      <c r="F142" s="21" t="s">
        <v>399</v>
      </c>
      <c r="G142" s="15">
        <v>60</v>
      </c>
      <c r="H142" s="15">
        <v>64.2</v>
      </c>
      <c r="I142" s="15">
        <v>79.2</v>
      </c>
      <c r="J142" s="15">
        <f t="shared" si="13"/>
        <v>67.02</v>
      </c>
    </row>
    <row r="143" ht="25" customHeight="1" spans="1:10">
      <c r="A143" s="12">
        <v>141</v>
      </c>
      <c r="B143" s="28" t="s">
        <v>390</v>
      </c>
      <c r="C143" s="12" t="s">
        <v>250</v>
      </c>
      <c r="D143" s="12" t="s">
        <v>18</v>
      </c>
      <c r="E143" s="21" t="s">
        <v>396</v>
      </c>
      <c r="F143" s="21" t="s">
        <v>400</v>
      </c>
      <c r="G143" s="15">
        <v>60</v>
      </c>
      <c r="H143" s="35">
        <v>68.2</v>
      </c>
      <c r="I143" s="15">
        <v>71.8</v>
      </c>
      <c r="J143" s="15">
        <f t="shared" si="13"/>
        <v>66</v>
      </c>
    </row>
    <row r="144" ht="25" customHeight="1" spans="1:10">
      <c r="A144" s="12">
        <v>142</v>
      </c>
      <c r="B144" s="28" t="s">
        <v>390</v>
      </c>
      <c r="C144" s="12" t="s">
        <v>401</v>
      </c>
      <c r="D144" s="12" t="s">
        <v>18</v>
      </c>
      <c r="E144" s="21" t="s">
        <v>396</v>
      </c>
      <c r="F144" s="21" t="s">
        <v>402</v>
      </c>
      <c r="G144" s="15">
        <v>63</v>
      </c>
      <c r="H144" s="15">
        <v>66</v>
      </c>
      <c r="I144" s="15">
        <v>66</v>
      </c>
      <c r="J144" s="15">
        <f t="shared" si="13"/>
        <v>64.8</v>
      </c>
    </row>
    <row r="145" ht="25" customHeight="1" spans="1:10">
      <c r="A145" s="12">
        <v>143</v>
      </c>
      <c r="B145" s="28" t="s">
        <v>390</v>
      </c>
      <c r="C145" s="12" t="s">
        <v>403</v>
      </c>
      <c r="D145" s="12" t="s">
        <v>18</v>
      </c>
      <c r="E145" s="21" t="s">
        <v>396</v>
      </c>
      <c r="F145" s="21" t="s">
        <v>404</v>
      </c>
      <c r="G145" s="15">
        <v>61</v>
      </c>
      <c r="H145" s="15">
        <v>49.2</v>
      </c>
      <c r="I145" s="15" t="s">
        <v>16</v>
      </c>
      <c r="J145" s="15" t="s">
        <v>16</v>
      </c>
    </row>
    <row r="146" ht="25" customHeight="1" spans="1:10">
      <c r="A146" s="12">
        <v>144</v>
      </c>
      <c r="B146" s="28" t="s">
        <v>390</v>
      </c>
      <c r="C146" s="12" t="s">
        <v>405</v>
      </c>
      <c r="D146" s="12" t="s">
        <v>18</v>
      </c>
      <c r="E146" s="21" t="s">
        <v>396</v>
      </c>
      <c r="F146" s="21" t="s">
        <v>406</v>
      </c>
      <c r="G146" s="15">
        <v>60.5</v>
      </c>
      <c r="H146" s="15">
        <v>42.6</v>
      </c>
      <c r="I146" s="15" t="s">
        <v>16</v>
      </c>
      <c r="J146" s="15" t="s">
        <v>16</v>
      </c>
    </row>
    <row r="147" ht="25" customHeight="1" spans="1:10">
      <c r="A147" s="12">
        <v>145</v>
      </c>
      <c r="B147" s="28" t="s">
        <v>390</v>
      </c>
      <c r="C147" s="12" t="s">
        <v>407</v>
      </c>
      <c r="D147" s="12" t="s">
        <v>18</v>
      </c>
      <c r="E147" s="21" t="s">
        <v>396</v>
      </c>
      <c r="F147" s="21" t="s">
        <v>408</v>
      </c>
      <c r="G147" s="15">
        <v>60.5</v>
      </c>
      <c r="H147" s="15">
        <v>30.2</v>
      </c>
      <c r="I147" s="15" t="s">
        <v>16</v>
      </c>
      <c r="J147" s="15" t="s">
        <v>16</v>
      </c>
    </row>
    <row r="148" s="6" customFormat="1" ht="25" customHeight="1" spans="1:10">
      <c r="A148" s="12">
        <v>146</v>
      </c>
      <c r="B148" s="19" t="s">
        <v>390</v>
      </c>
      <c r="C148" s="12" t="s">
        <v>409</v>
      </c>
      <c r="D148" s="12" t="s">
        <v>18</v>
      </c>
      <c r="E148" s="21" t="s">
        <v>396</v>
      </c>
      <c r="F148" s="21" t="s">
        <v>410</v>
      </c>
      <c r="G148" s="15">
        <v>60</v>
      </c>
      <c r="H148" s="15" t="s">
        <v>16</v>
      </c>
      <c r="I148" s="15" t="s">
        <v>16</v>
      </c>
      <c r="J148" s="15" t="s">
        <v>16</v>
      </c>
    </row>
    <row r="149" ht="25" customHeight="1" spans="1:10">
      <c r="A149" s="12">
        <v>147</v>
      </c>
      <c r="B149" s="28" t="s">
        <v>390</v>
      </c>
      <c r="C149" s="12" t="s">
        <v>411</v>
      </c>
      <c r="D149" s="12" t="s">
        <v>412</v>
      </c>
      <c r="E149" s="21" t="s">
        <v>413</v>
      </c>
      <c r="F149" s="21" t="s">
        <v>414</v>
      </c>
      <c r="G149" s="15">
        <v>66</v>
      </c>
      <c r="H149" s="15">
        <v>91.4</v>
      </c>
      <c r="I149" s="15">
        <v>78.6</v>
      </c>
      <c r="J149" s="15">
        <f t="shared" ref="J149:J151" si="14">G149*40%+H149*30%+I149*30%</f>
        <v>77.4</v>
      </c>
    </row>
    <row r="150" ht="25" customHeight="1" spans="1:10">
      <c r="A150" s="12">
        <v>148</v>
      </c>
      <c r="B150" s="28" t="s">
        <v>390</v>
      </c>
      <c r="C150" s="12" t="s">
        <v>415</v>
      </c>
      <c r="D150" s="12" t="s">
        <v>412</v>
      </c>
      <c r="E150" s="21" t="s">
        <v>413</v>
      </c>
      <c r="F150" s="21" t="s">
        <v>416</v>
      </c>
      <c r="G150" s="15">
        <v>67</v>
      </c>
      <c r="H150" s="15">
        <v>80.2</v>
      </c>
      <c r="I150" s="15">
        <v>85</v>
      </c>
      <c r="J150" s="15">
        <f t="shared" si="14"/>
        <v>76.36</v>
      </c>
    </row>
    <row r="151" ht="25" customHeight="1" spans="1:10">
      <c r="A151" s="12">
        <v>149</v>
      </c>
      <c r="B151" s="28" t="s">
        <v>390</v>
      </c>
      <c r="C151" s="12" t="s">
        <v>417</v>
      </c>
      <c r="D151" s="12" t="s">
        <v>412</v>
      </c>
      <c r="E151" s="21" t="s">
        <v>413</v>
      </c>
      <c r="F151" s="21" t="s">
        <v>418</v>
      </c>
      <c r="G151" s="15">
        <v>60.5</v>
      </c>
      <c r="H151" s="15">
        <v>63</v>
      </c>
      <c r="I151" s="15">
        <v>63.6</v>
      </c>
      <c r="J151" s="15">
        <f t="shared" si="14"/>
        <v>62.18</v>
      </c>
    </row>
    <row r="152" ht="25" customHeight="1" spans="1:10">
      <c r="A152" s="12">
        <v>150</v>
      </c>
      <c r="B152" s="28" t="s">
        <v>390</v>
      </c>
      <c r="C152" s="12" t="s">
        <v>419</v>
      </c>
      <c r="D152" s="12" t="s">
        <v>412</v>
      </c>
      <c r="E152" s="21" t="s">
        <v>413</v>
      </c>
      <c r="F152" s="21" t="s">
        <v>420</v>
      </c>
      <c r="G152" s="15">
        <v>61.5</v>
      </c>
      <c r="H152" s="15">
        <v>54.2</v>
      </c>
      <c r="I152" s="15" t="s">
        <v>16</v>
      </c>
      <c r="J152" s="15" t="s">
        <v>16</v>
      </c>
    </row>
    <row r="153" ht="25" customHeight="1" spans="1:10">
      <c r="A153" s="12">
        <v>151</v>
      </c>
      <c r="B153" s="28" t="s">
        <v>390</v>
      </c>
      <c r="C153" s="12" t="s">
        <v>421</v>
      </c>
      <c r="D153" s="12" t="s">
        <v>422</v>
      </c>
      <c r="E153" s="21" t="s">
        <v>423</v>
      </c>
      <c r="F153" s="21" t="s">
        <v>424</v>
      </c>
      <c r="G153" s="15">
        <v>84</v>
      </c>
      <c r="H153" s="15">
        <v>69.4</v>
      </c>
      <c r="I153" s="15">
        <v>82.8</v>
      </c>
      <c r="J153" s="15">
        <f t="shared" ref="J153:J159" si="15">G153*40%+H153*30%+I153*30%</f>
        <v>79.26</v>
      </c>
    </row>
    <row r="154" ht="25" customHeight="1" spans="1:10">
      <c r="A154" s="12">
        <v>152</v>
      </c>
      <c r="B154" s="28" t="s">
        <v>390</v>
      </c>
      <c r="C154" s="12" t="s">
        <v>425</v>
      </c>
      <c r="D154" s="12" t="s">
        <v>426</v>
      </c>
      <c r="E154" s="21" t="s">
        <v>427</v>
      </c>
      <c r="F154" s="21" t="s">
        <v>428</v>
      </c>
      <c r="G154" s="15">
        <v>85</v>
      </c>
      <c r="H154" s="15">
        <v>77</v>
      </c>
      <c r="I154" s="15">
        <v>69.4</v>
      </c>
      <c r="J154" s="15">
        <f t="shared" si="15"/>
        <v>77.92</v>
      </c>
    </row>
    <row r="155" ht="25" customHeight="1" spans="1:10">
      <c r="A155" s="12">
        <v>153</v>
      </c>
      <c r="B155" s="28" t="s">
        <v>390</v>
      </c>
      <c r="C155" s="12" t="s">
        <v>429</v>
      </c>
      <c r="D155" s="12" t="s">
        <v>426</v>
      </c>
      <c r="E155" s="21" t="s">
        <v>427</v>
      </c>
      <c r="F155" s="21" t="s">
        <v>430</v>
      </c>
      <c r="G155" s="15">
        <v>64.5</v>
      </c>
      <c r="H155" s="15">
        <v>97.8</v>
      </c>
      <c r="I155" s="15">
        <v>75</v>
      </c>
      <c r="J155" s="15">
        <f t="shared" si="15"/>
        <v>77.64</v>
      </c>
    </row>
    <row r="156" ht="25" customHeight="1" spans="1:10">
      <c r="A156" s="12">
        <v>154</v>
      </c>
      <c r="B156" s="28" t="s">
        <v>390</v>
      </c>
      <c r="C156" s="12" t="s">
        <v>431</v>
      </c>
      <c r="D156" s="12" t="s">
        <v>426</v>
      </c>
      <c r="E156" s="21" t="s">
        <v>427</v>
      </c>
      <c r="F156" s="21" t="s">
        <v>432</v>
      </c>
      <c r="G156" s="15">
        <v>68</v>
      </c>
      <c r="H156" s="15">
        <v>85</v>
      </c>
      <c r="I156" s="15">
        <v>75.6</v>
      </c>
      <c r="J156" s="15">
        <f t="shared" si="15"/>
        <v>75.38</v>
      </c>
    </row>
    <row r="157" ht="25" customHeight="1" spans="1:10">
      <c r="A157" s="12">
        <v>155</v>
      </c>
      <c r="B157" s="28" t="s">
        <v>390</v>
      </c>
      <c r="C157" s="12" t="s">
        <v>433</v>
      </c>
      <c r="D157" s="12" t="s">
        <v>426</v>
      </c>
      <c r="E157" s="21" t="s">
        <v>427</v>
      </c>
      <c r="F157" s="21" t="s">
        <v>434</v>
      </c>
      <c r="G157" s="15">
        <v>63.5</v>
      </c>
      <c r="H157" s="15">
        <v>89.6</v>
      </c>
      <c r="I157" s="15">
        <v>70</v>
      </c>
      <c r="J157" s="15">
        <f t="shared" si="15"/>
        <v>73.28</v>
      </c>
    </row>
    <row r="158" ht="25" customHeight="1" spans="1:10">
      <c r="A158" s="12">
        <v>156</v>
      </c>
      <c r="B158" s="28" t="s">
        <v>390</v>
      </c>
      <c r="C158" s="12" t="s">
        <v>435</v>
      </c>
      <c r="D158" s="12" t="s">
        <v>426</v>
      </c>
      <c r="E158" s="21" t="s">
        <v>427</v>
      </c>
      <c r="F158" s="21" t="s">
        <v>436</v>
      </c>
      <c r="G158" s="15">
        <v>67</v>
      </c>
      <c r="H158" s="15">
        <v>80</v>
      </c>
      <c r="I158" s="15">
        <v>69.4</v>
      </c>
      <c r="J158" s="15">
        <f t="shared" si="15"/>
        <v>71.62</v>
      </c>
    </row>
    <row r="159" ht="25" customHeight="1" spans="1:10">
      <c r="A159" s="12">
        <v>157</v>
      </c>
      <c r="B159" s="28" t="s">
        <v>390</v>
      </c>
      <c r="C159" s="12" t="s">
        <v>437</v>
      </c>
      <c r="D159" s="12" t="s">
        <v>426</v>
      </c>
      <c r="E159" s="21" t="s">
        <v>427</v>
      </c>
      <c r="F159" s="21" t="s">
        <v>438</v>
      </c>
      <c r="G159" s="15">
        <v>61.5</v>
      </c>
      <c r="H159" s="15">
        <v>76.6</v>
      </c>
      <c r="I159" s="15">
        <v>61.2</v>
      </c>
      <c r="J159" s="15">
        <f t="shared" si="15"/>
        <v>65.94</v>
      </c>
    </row>
    <row r="160" ht="25" customHeight="1" spans="1:10">
      <c r="A160" s="12">
        <v>158</v>
      </c>
      <c r="B160" s="28" t="s">
        <v>390</v>
      </c>
      <c r="C160" s="12" t="s">
        <v>439</v>
      </c>
      <c r="D160" s="12" t="s">
        <v>13</v>
      </c>
      <c r="E160" s="21" t="s">
        <v>440</v>
      </c>
      <c r="F160" s="21" t="s">
        <v>441</v>
      </c>
      <c r="G160" s="15">
        <v>89</v>
      </c>
      <c r="H160" s="15" t="s">
        <v>16</v>
      </c>
      <c r="I160" s="15">
        <v>83.4</v>
      </c>
      <c r="J160" s="15">
        <f>G160*50%+I160*50%</f>
        <v>86.2</v>
      </c>
    </row>
    <row r="161" ht="25" customHeight="1" spans="1:10">
      <c r="A161" s="12">
        <v>159</v>
      </c>
      <c r="B161" s="28" t="s">
        <v>390</v>
      </c>
      <c r="C161" s="12" t="s">
        <v>442</v>
      </c>
      <c r="D161" s="12" t="s">
        <v>13</v>
      </c>
      <c r="E161" s="21" t="s">
        <v>440</v>
      </c>
      <c r="F161" s="21" t="s">
        <v>443</v>
      </c>
      <c r="G161" s="15">
        <v>66</v>
      </c>
      <c r="H161" s="15" t="s">
        <v>16</v>
      </c>
      <c r="I161" s="15">
        <v>74.4</v>
      </c>
      <c r="J161" s="15">
        <f>G161*50%+I161*50%</f>
        <v>70.2</v>
      </c>
    </row>
    <row r="162" ht="25" customHeight="1" spans="1:10">
      <c r="A162" s="12">
        <v>160</v>
      </c>
      <c r="B162" s="28" t="s">
        <v>390</v>
      </c>
      <c r="C162" s="12" t="s">
        <v>444</v>
      </c>
      <c r="D162" s="12" t="s">
        <v>13</v>
      </c>
      <c r="E162" s="21" t="s">
        <v>440</v>
      </c>
      <c r="F162" s="21" t="s">
        <v>445</v>
      </c>
      <c r="G162" s="15">
        <v>78.5</v>
      </c>
      <c r="H162" s="15" t="s">
        <v>16</v>
      </c>
      <c r="I162" s="15">
        <v>48.6</v>
      </c>
      <c r="J162" s="15" t="s">
        <v>16</v>
      </c>
    </row>
    <row r="163" ht="25" customHeight="1" spans="1:10">
      <c r="A163" s="12">
        <v>161</v>
      </c>
      <c r="B163" s="28" t="s">
        <v>390</v>
      </c>
      <c r="C163" s="12" t="s">
        <v>446</v>
      </c>
      <c r="D163" s="12" t="s">
        <v>13</v>
      </c>
      <c r="E163" s="21" t="s">
        <v>440</v>
      </c>
      <c r="F163" s="21" t="s">
        <v>447</v>
      </c>
      <c r="G163" s="15">
        <v>70.5</v>
      </c>
      <c r="H163" s="15" t="s">
        <v>16</v>
      </c>
      <c r="I163" s="15" t="s">
        <v>163</v>
      </c>
      <c r="J163" s="15" t="s">
        <v>16</v>
      </c>
    </row>
    <row r="164" ht="25" customHeight="1" spans="1:10">
      <c r="A164" s="12">
        <v>162</v>
      </c>
      <c r="B164" s="28" t="s">
        <v>390</v>
      </c>
      <c r="C164" s="12" t="s">
        <v>448</v>
      </c>
      <c r="D164" s="12" t="s">
        <v>13</v>
      </c>
      <c r="E164" s="21" t="s">
        <v>440</v>
      </c>
      <c r="F164" s="21" t="s">
        <v>449</v>
      </c>
      <c r="G164" s="15">
        <v>74</v>
      </c>
      <c r="H164" s="15" t="s">
        <v>16</v>
      </c>
      <c r="I164" s="15" t="s">
        <v>163</v>
      </c>
      <c r="J164" s="15" t="s">
        <v>16</v>
      </c>
    </row>
    <row r="165" ht="25" customHeight="1" spans="1:10">
      <c r="A165" s="12">
        <v>163</v>
      </c>
      <c r="B165" s="28" t="s">
        <v>450</v>
      </c>
      <c r="C165" s="22" t="s">
        <v>451</v>
      </c>
      <c r="D165" s="17" t="s">
        <v>30</v>
      </c>
      <c r="E165" s="27" t="s">
        <v>452</v>
      </c>
      <c r="F165" s="26" t="s">
        <v>453</v>
      </c>
      <c r="G165" s="24">
        <v>86</v>
      </c>
      <c r="H165" s="24">
        <v>98</v>
      </c>
      <c r="I165" s="15">
        <v>82.6</v>
      </c>
      <c r="J165" s="15">
        <f t="shared" ref="J165:J175" si="16">G165*0.4+H165*0.3+I165*0.3</f>
        <v>88.58</v>
      </c>
    </row>
    <row r="166" ht="25" customHeight="1" spans="1:10">
      <c r="A166" s="12">
        <v>164</v>
      </c>
      <c r="B166" s="28" t="s">
        <v>450</v>
      </c>
      <c r="C166" s="22" t="s">
        <v>454</v>
      </c>
      <c r="D166" s="17" t="s">
        <v>30</v>
      </c>
      <c r="E166" s="27" t="s">
        <v>452</v>
      </c>
      <c r="F166" s="26" t="s">
        <v>455</v>
      </c>
      <c r="G166" s="24">
        <v>62</v>
      </c>
      <c r="H166" s="24">
        <v>87.3</v>
      </c>
      <c r="I166" s="15">
        <v>81.4</v>
      </c>
      <c r="J166" s="15">
        <f t="shared" si="16"/>
        <v>75.41</v>
      </c>
    </row>
    <row r="167" ht="25" customHeight="1" spans="1:10">
      <c r="A167" s="12">
        <v>165</v>
      </c>
      <c r="B167" s="28" t="s">
        <v>450</v>
      </c>
      <c r="C167" s="22" t="s">
        <v>456</v>
      </c>
      <c r="D167" s="17" t="s">
        <v>30</v>
      </c>
      <c r="E167" s="27" t="s">
        <v>452</v>
      </c>
      <c r="F167" s="26" t="s">
        <v>457</v>
      </c>
      <c r="G167" s="24">
        <v>60</v>
      </c>
      <c r="H167" s="16">
        <v>87</v>
      </c>
      <c r="I167" s="15">
        <v>80</v>
      </c>
      <c r="J167" s="15">
        <f t="shared" si="16"/>
        <v>74.1</v>
      </c>
    </row>
    <row r="168" ht="25" customHeight="1" spans="1:10">
      <c r="A168" s="12">
        <v>166</v>
      </c>
      <c r="B168" s="28" t="s">
        <v>450</v>
      </c>
      <c r="C168" s="22" t="s">
        <v>458</v>
      </c>
      <c r="D168" s="17" t="s">
        <v>30</v>
      </c>
      <c r="E168" s="27" t="s">
        <v>452</v>
      </c>
      <c r="F168" s="26" t="s">
        <v>459</v>
      </c>
      <c r="G168" s="24">
        <v>61</v>
      </c>
      <c r="H168" s="16">
        <v>81.6</v>
      </c>
      <c r="I168" s="15">
        <v>83.2</v>
      </c>
      <c r="J168" s="15">
        <f t="shared" si="16"/>
        <v>73.84</v>
      </c>
    </row>
    <row r="169" ht="25" customHeight="1" spans="1:10">
      <c r="A169" s="12">
        <v>167</v>
      </c>
      <c r="B169" s="28" t="s">
        <v>450</v>
      </c>
      <c r="C169" s="22" t="s">
        <v>460</v>
      </c>
      <c r="D169" s="17" t="s">
        <v>30</v>
      </c>
      <c r="E169" s="27" t="s">
        <v>452</v>
      </c>
      <c r="F169" s="26" t="s">
        <v>461</v>
      </c>
      <c r="G169" s="15">
        <v>60</v>
      </c>
      <c r="H169" s="15">
        <v>86</v>
      </c>
      <c r="I169" s="15">
        <v>69.2</v>
      </c>
      <c r="J169" s="15">
        <f t="shared" si="16"/>
        <v>70.56</v>
      </c>
    </row>
    <row r="170" ht="25" customHeight="1" spans="1:10">
      <c r="A170" s="12">
        <v>168</v>
      </c>
      <c r="B170" s="28" t="s">
        <v>450</v>
      </c>
      <c r="C170" s="22" t="s">
        <v>462</v>
      </c>
      <c r="D170" s="22" t="s">
        <v>392</v>
      </c>
      <c r="E170" s="27" t="s">
        <v>463</v>
      </c>
      <c r="F170" s="17" t="s">
        <v>464</v>
      </c>
      <c r="G170" s="15">
        <v>69</v>
      </c>
      <c r="H170" s="15">
        <v>80</v>
      </c>
      <c r="I170" s="15">
        <v>72.2</v>
      </c>
      <c r="J170" s="15">
        <f t="shared" si="16"/>
        <v>73.26</v>
      </c>
    </row>
    <row r="171" ht="25" customHeight="1" spans="1:10">
      <c r="A171" s="12">
        <v>169</v>
      </c>
      <c r="B171" s="28" t="s">
        <v>450</v>
      </c>
      <c r="C171" s="22" t="s">
        <v>465</v>
      </c>
      <c r="D171" s="22" t="s">
        <v>466</v>
      </c>
      <c r="E171" s="27" t="s">
        <v>467</v>
      </c>
      <c r="F171" s="26" t="s">
        <v>468</v>
      </c>
      <c r="G171" s="24">
        <v>88</v>
      </c>
      <c r="H171" s="24">
        <v>92.75</v>
      </c>
      <c r="I171" s="15">
        <v>82</v>
      </c>
      <c r="J171" s="15">
        <f t="shared" si="16"/>
        <v>87.625</v>
      </c>
    </row>
    <row r="172" ht="25" customHeight="1" spans="1:10">
      <c r="A172" s="12">
        <v>170</v>
      </c>
      <c r="B172" s="28" t="s">
        <v>450</v>
      </c>
      <c r="C172" s="22" t="s">
        <v>308</v>
      </c>
      <c r="D172" s="22" t="s">
        <v>466</v>
      </c>
      <c r="E172" s="27" t="s">
        <v>467</v>
      </c>
      <c r="F172" s="26" t="s">
        <v>469</v>
      </c>
      <c r="G172" s="15">
        <v>68</v>
      </c>
      <c r="H172" s="15">
        <v>89.75</v>
      </c>
      <c r="I172" s="15">
        <v>86.4</v>
      </c>
      <c r="J172" s="15">
        <f t="shared" si="16"/>
        <v>80.045</v>
      </c>
    </row>
    <row r="173" ht="25" customHeight="1" spans="1:10">
      <c r="A173" s="12">
        <v>171</v>
      </c>
      <c r="B173" s="28" t="s">
        <v>450</v>
      </c>
      <c r="C173" s="22" t="s">
        <v>470</v>
      </c>
      <c r="D173" s="17" t="s">
        <v>30</v>
      </c>
      <c r="E173" s="27" t="s">
        <v>471</v>
      </c>
      <c r="F173" s="26" t="s">
        <v>472</v>
      </c>
      <c r="G173" s="15">
        <v>91</v>
      </c>
      <c r="H173" s="15">
        <v>92.3</v>
      </c>
      <c r="I173" s="15">
        <v>79</v>
      </c>
      <c r="J173" s="15">
        <f t="shared" si="16"/>
        <v>87.79</v>
      </c>
    </row>
    <row r="174" ht="25" customHeight="1" spans="1:10">
      <c r="A174" s="12">
        <v>172</v>
      </c>
      <c r="B174" s="28" t="s">
        <v>450</v>
      </c>
      <c r="C174" s="12" t="s">
        <v>473</v>
      </c>
      <c r="D174" s="17" t="s">
        <v>30</v>
      </c>
      <c r="E174" s="27" t="s">
        <v>471</v>
      </c>
      <c r="F174" s="21" t="s">
        <v>474</v>
      </c>
      <c r="G174" s="15">
        <v>81</v>
      </c>
      <c r="H174" s="15">
        <v>89</v>
      </c>
      <c r="I174" s="15">
        <v>77.2</v>
      </c>
      <c r="J174" s="15">
        <f t="shared" si="16"/>
        <v>82.26</v>
      </c>
    </row>
    <row r="175" ht="25" customHeight="1" spans="1:10">
      <c r="A175" s="12">
        <v>173</v>
      </c>
      <c r="B175" s="28" t="s">
        <v>450</v>
      </c>
      <c r="C175" s="22" t="s">
        <v>475</v>
      </c>
      <c r="D175" s="17" t="s">
        <v>30</v>
      </c>
      <c r="E175" s="27" t="s">
        <v>471</v>
      </c>
      <c r="F175" s="26" t="s">
        <v>476</v>
      </c>
      <c r="G175" s="15">
        <v>60</v>
      </c>
      <c r="H175" s="15">
        <v>76.3</v>
      </c>
      <c r="I175" s="15">
        <v>76</v>
      </c>
      <c r="J175" s="15">
        <f t="shared" si="16"/>
        <v>69.69</v>
      </c>
    </row>
    <row r="176" ht="25" customHeight="1" spans="1:10">
      <c r="A176" s="12">
        <v>174</v>
      </c>
      <c r="B176" s="28" t="s">
        <v>477</v>
      </c>
      <c r="C176" s="19" t="s">
        <v>478</v>
      </c>
      <c r="D176" s="18" t="s">
        <v>392</v>
      </c>
      <c r="E176" s="18" t="s">
        <v>479</v>
      </c>
      <c r="F176" s="18" t="s">
        <v>480</v>
      </c>
      <c r="G176" s="36">
        <v>70</v>
      </c>
      <c r="H176" s="15">
        <v>95.4</v>
      </c>
      <c r="I176" s="15">
        <v>79.8</v>
      </c>
      <c r="J176" s="15">
        <f>ROUND(G176*0.4+H176*0.3+I176*0.3,2)</f>
        <v>80.56</v>
      </c>
    </row>
    <row r="177" ht="25" customHeight="1" spans="1:10">
      <c r="A177" s="12">
        <v>175</v>
      </c>
      <c r="B177" s="28" t="s">
        <v>477</v>
      </c>
      <c r="C177" s="19" t="s">
        <v>481</v>
      </c>
      <c r="D177" s="18" t="s">
        <v>482</v>
      </c>
      <c r="E177" s="18" t="s">
        <v>483</v>
      </c>
      <c r="F177" s="18" t="s">
        <v>484</v>
      </c>
      <c r="G177" s="37">
        <v>83</v>
      </c>
      <c r="H177" s="15">
        <v>75</v>
      </c>
      <c r="I177" s="15">
        <v>82.8</v>
      </c>
      <c r="J177" s="15">
        <v>80.54</v>
      </c>
    </row>
    <row r="178" ht="25" customHeight="1" spans="1:10">
      <c r="A178" s="12">
        <v>176</v>
      </c>
      <c r="B178" s="28" t="s">
        <v>477</v>
      </c>
      <c r="C178" s="19" t="s">
        <v>485</v>
      </c>
      <c r="D178" s="18" t="s">
        <v>486</v>
      </c>
      <c r="E178" s="18" t="s">
        <v>487</v>
      </c>
      <c r="F178" s="18" t="s">
        <v>488</v>
      </c>
      <c r="G178" s="37">
        <v>71</v>
      </c>
      <c r="H178" s="15">
        <v>82</v>
      </c>
      <c r="I178" s="15">
        <v>86.8</v>
      </c>
      <c r="J178" s="15">
        <v>79.04</v>
      </c>
    </row>
    <row r="179" ht="25" customHeight="1" spans="1:10">
      <c r="A179" s="12">
        <v>177</v>
      </c>
      <c r="B179" s="28" t="s">
        <v>477</v>
      </c>
      <c r="C179" s="19" t="s">
        <v>489</v>
      </c>
      <c r="D179" s="18" t="s">
        <v>486</v>
      </c>
      <c r="E179" s="18" t="s">
        <v>490</v>
      </c>
      <c r="F179" s="18" t="s">
        <v>491</v>
      </c>
      <c r="G179" s="37">
        <v>76</v>
      </c>
      <c r="H179" s="15">
        <v>87</v>
      </c>
      <c r="I179" s="15">
        <v>74.6</v>
      </c>
      <c r="J179" s="15">
        <v>78.88</v>
      </c>
    </row>
    <row r="180" ht="25" customHeight="1" spans="1:10">
      <c r="A180" s="12">
        <v>178</v>
      </c>
      <c r="B180" s="28" t="s">
        <v>477</v>
      </c>
      <c r="C180" s="19" t="s">
        <v>492</v>
      </c>
      <c r="D180" s="18" t="s">
        <v>486</v>
      </c>
      <c r="E180" s="18" t="s">
        <v>487</v>
      </c>
      <c r="F180" s="18" t="s">
        <v>493</v>
      </c>
      <c r="G180" s="37">
        <v>70</v>
      </c>
      <c r="H180" s="15">
        <v>74</v>
      </c>
      <c r="I180" s="15">
        <v>83.8</v>
      </c>
      <c r="J180" s="15">
        <v>75.34</v>
      </c>
    </row>
    <row r="181" ht="25" customHeight="1" spans="1:10">
      <c r="A181" s="12">
        <v>179</v>
      </c>
      <c r="B181" s="28" t="s">
        <v>477</v>
      </c>
      <c r="C181" s="19" t="s">
        <v>494</v>
      </c>
      <c r="D181" s="18" t="s">
        <v>486</v>
      </c>
      <c r="E181" s="18" t="s">
        <v>487</v>
      </c>
      <c r="F181" s="18" t="s">
        <v>495</v>
      </c>
      <c r="G181" s="37">
        <v>73</v>
      </c>
      <c r="H181" s="15">
        <v>64</v>
      </c>
      <c r="I181" s="15">
        <v>73.2</v>
      </c>
      <c r="J181" s="15">
        <v>70.36</v>
      </c>
    </row>
    <row r="182" ht="25" customHeight="1" spans="1:10">
      <c r="A182" s="12">
        <v>180</v>
      </c>
      <c r="B182" s="28" t="s">
        <v>477</v>
      </c>
      <c r="C182" s="19" t="s">
        <v>496</v>
      </c>
      <c r="D182" s="18" t="s">
        <v>497</v>
      </c>
      <c r="E182" s="18" t="s">
        <v>498</v>
      </c>
      <c r="F182" s="18" t="s">
        <v>499</v>
      </c>
      <c r="G182" s="37">
        <v>66</v>
      </c>
      <c r="H182" s="15">
        <v>83</v>
      </c>
      <c r="I182" s="15">
        <v>80.8</v>
      </c>
      <c r="J182" s="15">
        <v>75.54</v>
      </c>
    </row>
    <row r="183" ht="25" customHeight="1" spans="1:10">
      <c r="A183" s="12">
        <v>181</v>
      </c>
      <c r="B183" s="28" t="s">
        <v>477</v>
      </c>
      <c r="C183" s="19" t="s">
        <v>500</v>
      </c>
      <c r="D183" s="18" t="s">
        <v>30</v>
      </c>
      <c r="E183" s="18" t="s">
        <v>501</v>
      </c>
      <c r="F183" s="18" t="s">
        <v>502</v>
      </c>
      <c r="G183" s="37">
        <v>82</v>
      </c>
      <c r="H183" s="15">
        <v>96.2</v>
      </c>
      <c r="I183" s="15">
        <v>89.8</v>
      </c>
      <c r="J183" s="15">
        <v>88.6</v>
      </c>
    </row>
    <row r="184" ht="25" customHeight="1" spans="1:10">
      <c r="A184" s="12">
        <v>182</v>
      </c>
      <c r="B184" s="28" t="s">
        <v>477</v>
      </c>
      <c r="C184" s="18" t="s">
        <v>503</v>
      </c>
      <c r="D184" s="18" t="s">
        <v>30</v>
      </c>
      <c r="E184" s="18" t="s">
        <v>501</v>
      </c>
      <c r="F184" s="18" t="s">
        <v>504</v>
      </c>
      <c r="G184" s="37">
        <v>71</v>
      </c>
      <c r="H184" s="15">
        <v>90.2</v>
      </c>
      <c r="I184" s="15">
        <v>76.6</v>
      </c>
      <c r="J184" s="15">
        <v>78.44</v>
      </c>
    </row>
    <row r="185" ht="25" customHeight="1" spans="1:10">
      <c r="A185" s="12">
        <v>183</v>
      </c>
      <c r="B185" s="28" t="s">
        <v>477</v>
      </c>
      <c r="C185" s="19" t="s">
        <v>505</v>
      </c>
      <c r="D185" s="18" t="s">
        <v>30</v>
      </c>
      <c r="E185" s="18" t="s">
        <v>501</v>
      </c>
      <c r="F185" s="18" t="s">
        <v>506</v>
      </c>
      <c r="G185" s="37">
        <v>62</v>
      </c>
      <c r="H185" s="15">
        <v>92.2</v>
      </c>
      <c r="I185" s="15">
        <v>78.4</v>
      </c>
      <c r="J185" s="15">
        <v>75.98</v>
      </c>
    </row>
    <row r="186" ht="25" customHeight="1" spans="1:10">
      <c r="A186" s="12">
        <v>184</v>
      </c>
      <c r="B186" s="28" t="s">
        <v>477</v>
      </c>
      <c r="C186" s="19" t="s">
        <v>507</v>
      </c>
      <c r="D186" s="18" t="s">
        <v>30</v>
      </c>
      <c r="E186" s="18" t="s">
        <v>501</v>
      </c>
      <c r="F186" s="18" t="s">
        <v>508</v>
      </c>
      <c r="G186" s="37">
        <v>60</v>
      </c>
      <c r="H186" s="15">
        <v>89.8</v>
      </c>
      <c r="I186" s="15">
        <v>79.6</v>
      </c>
      <c r="J186" s="15">
        <v>74.82</v>
      </c>
    </row>
    <row r="187" ht="25" customHeight="1" spans="1:10">
      <c r="A187" s="12">
        <v>185</v>
      </c>
      <c r="B187" s="28" t="s">
        <v>477</v>
      </c>
      <c r="C187" s="19" t="s">
        <v>509</v>
      </c>
      <c r="D187" s="18" t="s">
        <v>30</v>
      </c>
      <c r="E187" s="18" t="s">
        <v>510</v>
      </c>
      <c r="F187" s="18" t="s">
        <v>511</v>
      </c>
      <c r="G187" s="37">
        <v>60</v>
      </c>
      <c r="H187" s="15">
        <v>88.2</v>
      </c>
      <c r="I187" s="15">
        <v>72.2</v>
      </c>
      <c r="J187" s="15">
        <v>72.12</v>
      </c>
    </row>
    <row r="188" ht="25" customHeight="1" spans="1:10">
      <c r="A188" s="12">
        <v>186</v>
      </c>
      <c r="B188" s="28" t="s">
        <v>477</v>
      </c>
      <c r="C188" s="19" t="s">
        <v>512</v>
      </c>
      <c r="D188" s="18" t="s">
        <v>513</v>
      </c>
      <c r="E188" s="18" t="s">
        <v>514</v>
      </c>
      <c r="F188" s="18" t="s">
        <v>515</v>
      </c>
      <c r="G188" s="37">
        <v>75</v>
      </c>
      <c r="H188" s="15">
        <v>92.7</v>
      </c>
      <c r="I188" s="15">
        <v>81</v>
      </c>
      <c r="J188" s="15">
        <f t="shared" ref="J188:J204" si="17">ROUND(G188*0.4+H188*0.3+I188*0.3,2)</f>
        <v>82.11</v>
      </c>
    </row>
    <row r="189" ht="25" customHeight="1" spans="1:10">
      <c r="A189" s="12">
        <v>187</v>
      </c>
      <c r="B189" s="28" t="s">
        <v>477</v>
      </c>
      <c r="C189" s="19" t="s">
        <v>516</v>
      </c>
      <c r="D189" s="18" t="s">
        <v>513</v>
      </c>
      <c r="E189" s="18" t="s">
        <v>517</v>
      </c>
      <c r="F189" s="18" t="s">
        <v>518</v>
      </c>
      <c r="G189" s="37">
        <v>74</v>
      </c>
      <c r="H189" s="15">
        <v>76.9</v>
      </c>
      <c r="I189" s="15">
        <v>66.2</v>
      </c>
      <c r="J189" s="15">
        <f t="shared" si="17"/>
        <v>72.53</v>
      </c>
    </row>
    <row r="190" ht="25" customHeight="1" spans="1:10">
      <c r="A190" s="12">
        <v>188</v>
      </c>
      <c r="B190" s="28" t="s">
        <v>477</v>
      </c>
      <c r="C190" s="19" t="s">
        <v>519</v>
      </c>
      <c r="D190" s="18" t="s">
        <v>13</v>
      </c>
      <c r="E190" s="18" t="s">
        <v>520</v>
      </c>
      <c r="F190" s="18" t="s">
        <v>521</v>
      </c>
      <c r="G190" s="37">
        <v>72</v>
      </c>
      <c r="H190" s="15" t="s">
        <v>16</v>
      </c>
      <c r="I190" s="15">
        <v>88</v>
      </c>
      <c r="J190" s="15">
        <f>ROUND((G190+I190)/2,2)</f>
        <v>80</v>
      </c>
    </row>
    <row r="191" ht="25" customHeight="1" spans="1:10">
      <c r="A191" s="12">
        <v>189</v>
      </c>
      <c r="B191" s="28" t="s">
        <v>477</v>
      </c>
      <c r="C191" s="18" t="s">
        <v>522</v>
      </c>
      <c r="D191" s="18" t="s">
        <v>171</v>
      </c>
      <c r="E191" s="18" t="s">
        <v>523</v>
      </c>
      <c r="F191" s="18" t="s">
        <v>447</v>
      </c>
      <c r="G191" s="37">
        <v>63.5</v>
      </c>
      <c r="H191" s="15" t="s">
        <v>16</v>
      </c>
      <c r="I191" s="15">
        <v>88.6</v>
      </c>
      <c r="J191" s="15">
        <f>ROUND((G191+I191)/2,2)</f>
        <v>76.05</v>
      </c>
    </row>
    <row r="192" ht="25" customHeight="1" spans="1:10">
      <c r="A192" s="12">
        <v>190</v>
      </c>
      <c r="B192" s="28" t="s">
        <v>477</v>
      </c>
      <c r="C192" s="18" t="s">
        <v>524</v>
      </c>
      <c r="D192" s="18" t="s">
        <v>30</v>
      </c>
      <c r="E192" s="18" t="s">
        <v>525</v>
      </c>
      <c r="F192" s="18" t="s">
        <v>526</v>
      </c>
      <c r="G192" s="37">
        <v>88</v>
      </c>
      <c r="H192" s="15">
        <v>88</v>
      </c>
      <c r="I192" s="15">
        <v>88.8</v>
      </c>
      <c r="J192" s="15">
        <f t="shared" si="17"/>
        <v>88.24</v>
      </c>
    </row>
    <row r="193" ht="25" customHeight="1" spans="1:10">
      <c r="A193" s="12">
        <v>191</v>
      </c>
      <c r="B193" s="28" t="s">
        <v>477</v>
      </c>
      <c r="C193" s="18" t="s">
        <v>398</v>
      </c>
      <c r="D193" s="18" t="s">
        <v>30</v>
      </c>
      <c r="E193" s="18" t="s">
        <v>525</v>
      </c>
      <c r="F193" s="18" t="s">
        <v>527</v>
      </c>
      <c r="G193" s="37">
        <v>83</v>
      </c>
      <c r="H193" s="15">
        <v>86.2</v>
      </c>
      <c r="I193" s="15">
        <v>86.6</v>
      </c>
      <c r="J193" s="15">
        <f t="shared" si="17"/>
        <v>85.04</v>
      </c>
    </row>
    <row r="194" ht="25" customHeight="1" spans="1:10">
      <c r="A194" s="12">
        <v>192</v>
      </c>
      <c r="B194" s="28" t="s">
        <v>477</v>
      </c>
      <c r="C194" s="19" t="s">
        <v>528</v>
      </c>
      <c r="D194" s="18" t="s">
        <v>30</v>
      </c>
      <c r="E194" s="18" t="s">
        <v>525</v>
      </c>
      <c r="F194" s="18" t="s">
        <v>529</v>
      </c>
      <c r="G194" s="37">
        <v>72</v>
      </c>
      <c r="H194" s="15">
        <v>89.8</v>
      </c>
      <c r="I194" s="15">
        <v>85</v>
      </c>
      <c r="J194" s="15">
        <f t="shared" si="17"/>
        <v>81.24</v>
      </c>
    </row>
    <row r="195" ht="25" customHeight="1" spans="1:10">
      <c r="A195" s="12">
        <v>193</v>
      </c>
      <c r="B195" s="28" t="s">
        <v>477</v>
      </c>
      <c r="C195" s="19" t="s">
        <v>530</v>
      </c>
      <c r="D195" s="18" t="s">
        <v>30</v>
      </c>
      <c r="E195" s="18" t="s">
        <v>525</v>
      </c>
      <c r="F195" s="18" t="s">
        <v>531</v>
      </c>
      <c r="G195" s="37">
        <v>60</v>
      </c>
      <c r="H195" s="15">
        <v>85.4</v>
      </c>
      <c r="I195" s="15">
        <v>89.2</v>
      </c>
      <c r="J195" s="15">
        <f t="shared" si="17"/>
        <v>76.38</v>
      </c>
    </row>
    <row r="196" ht="25" customHeight="1" spans="1:10">
      <c r="A196" s="12">
        <v>194</v>
      </c>
      <c r="B196" s="28" t="s">
        <v>477</v>
      </c>
      <c r="C196" s="19" t="s">
        <v>532</v>
      </c>
      <c r="D196" s="18" t="s">
        <v>30</v>
      </c>
      <c r="E196" s="18" t="s">
        <v>525</v>
      </c>
      <c r="F196" s="18" t="s">
        <v>533</v>
      </c>
      <c r="G196" s="37">
        <v>61</v>
      </c>
      <c r="H196" s="15">
        <v>91.2</v>
      </c>
      <c r="I196" s="15">
        <v>81.6</v>
      </c>
      <c r="J196" s="15">
        <f t="shared" si="17"/>
        <v>76.24</v>
      </c>
    </row>
    <row r="197" ht="25" customHeight="1" spans="1:10">
      <c r="A197" s="12">
        <v>195</v>
      </c>
      <c r="B197" s="28" t="s">
        <v>477</v>
      </c>
      <c r="C197" s="19" t="s">
        <v>534</v>
      </c>
      <c r="D197" s="18" t="s">
        <v>30</v>
      </c>
      <c r="E197" s="18" t="s">
        <v>525</v>
      </c>
      <c r="F197" s="18" t="s">
        <v>535</v>
      </c>
      <c r="G197" s="37">
        <v>67</v>
      </c>
      <c r="H197" s="15">
        <v>86.4</v>
      </c>
      <c r="I197" s="15">
        <v>78.2</v>
      </c>
      <c r="J197" s="15">
        <f t="shared" si="17"/>
        <v>76.18</v>
      </c>
    </row>
    <row r="198" ht="25" customHeight="1" spans="1:10">
      <c r="A198" s="12">
        <v>196</v>
      </c>
      <c r="B198" s="28" t="s">
        <v>477</v>
      </c>
      <c r="C198" s="19" t="s">
        <v>536</v>
      </c>
      <c r="D198" s="18" t="s">
        <v>30</v>
      </c>
      <c r="E198" s="18" t="s">
        <v>525</v>
      </c>
      <c r="F198" s="18" t="s">
        <v>537</v>
      </c>
      <c r="G198" s="37">
        <v>74</v>
      </c>
      <c r="H198" s="15">
        <v>80</v>
      </c>
      <c r="I198" s="15">
        <v>75</v>
      </c>
      <c r="J198" s="15">
        <f t="shared" si="17"/>
        <v>76.1</v>
      </c>
    </row>
    <row r="199" ht="25" customHeight="1" spans="1:10">
      <c r="A199" s="12">
        <v>197</v>
      </c>
      <c r="B199" s="28" t="s">
        <v>477</v>
      </c>
      <c r="C199" s="38" t="s">
        <v>538</v>
      </c>
      <c r="D199" s="18" t="s">
        <v>30</v>
      </c>
      <c r="E199" s="18" t="s">
        <v>525</v>
      </c>
      <c r="F199" s="18" t="s">
        <v>539</v>
      </c>
      <c r="G199" s="37">
        <v>60</v>
      </c>
      <c r="H199" s="15">
        <v>78.4</v>
      </c>
      <c r="I199" s="15">
        <v>76.6</v>
      </c>
      <c r="J199" s="15">
        <f t="shared" si="17"/>
        <v>70.5</v>
      </c>
    </row>
    <row r="200" ht="25" customHeight="1" spans="1:10">
      <c r="A200" s="12">
        <v>198</v>
      </c>
      <c r="B200" s="28" t="s">
        <v>477</v>
      </c>
      <c r="C200" s="19" t="s">
        <v>540</v>
      </c>
      <c r="D200" s="18" t="s">
        <v>30</v>
      </c>
      <c r="E200" s="18" t="s">
        <v>525</v>
      </c>
      <c r="F200" s="18" t="s">
        <v>541</v>
      </c>
      <c r="G200" s="37">
        <v>60</v>
      </c>
      <c r="H200" s="15">
        <v>79.4</v>
      </c>
      <c r="I200" s="15">
        <v>72.6</v>
      </c>
      <c r="J200" s="15">
        <f t="shared" si="17"/>
        <v>69.6</v>
      </c>
    </row>
    <row r="201" ht="25" customHeight="1" spans="1:10">
      <c r="A201" s="12">
        <v>199</v>
      </c>
      <c r="B201" s="28" t="s">
        <v>477</v>
      </c>
      <c r="C201" s="19" t="s">
        <v>542</v>
      </c>
      <c r="D201" s="18" t="s">
        <v>30</v>
      </c>
      <c r="E201" s="18" t="s">
        <v>525</v>
      </c>
      <c r="F201" s="18" t="s">
        <v>543</v>
      </c>
      <c r="G201" s="37">
        <v>60</v>
      </c>
      <c r="H201" s="15">
        <v>80.2</v>
      </c>
      <c r="I201" s="15">
        <v>71.2</v>
      </c>
      <c r="J201" s="15">
        <f t="shared" si="17"/>
        <v>69.42</v>
      </c>
    </row>
    <row r="202" ht="25" customHeight="1" spans="1:10">
      <c r="A202" s="12">
        <v>200</v>
      </c>
      <c r="B202" s="28" t="s">
        <v>477</v>
      </c>
      <c r="C202" s="19" t="s">
        <v>544</v>
      </c>
      <c r="D202" s="18" t="s">
        <v>30</v>
      </c>
      <c r="E202" s="18" t="s">
        <v>525</v>
      </c>
      <c r="F202" s="18" t="s">
        <v>545</v>
      </c>
      <c r="G202" s="37">
        <v>61</v>
      </c>
      <c r="H202" s="15">
        <v>75.8</v>
      </c>
      <c r="I202" s="15">
        <v>73.2</v>
      </c>
      <c r="J202" s="15">
        <f t="shared" si="17"/>
        <v>69.1</v>
      </c>
    </row>
    <row r="203" ht="25" customHeight="1" spans="1:10">
      <c r="A203" s="12">
        <v>201</v>
      </c>
      <c r="B203" s="28" t="s">
        <v>477</v>
      </c>
      <c r="C203" s="19" t="s">
        <v>546</v>
      </c>
      <c r="D203" s="18" t="s">
        <v>30</v>
      </c>
      <c r="E203" s="18" t="s">
        <v>525</v>
      </c>
      <c r="F203" s="18" t="s">
        <v>547</v>
      </c>
      <c r="G203" s="37">
        <v>63</v>
      </c>
      <c r="H203" s="15">
        <v>69</v>
      </c>
      <c r="I203" s="15">
        <v>75.2</v>
      </c>
      <c r="J203" s="15">
        <f t="shared" si="17"/>
        <v>68.46</v>
      </c>
    </row>
    <row r="204" ht="25" customHeight="1" spans="1:10">
      <c r="A204" s="12">
        <v>202</v>
      </c>
      <c r="B204" s="28" t="s">
        <v>477</v>
      </c>
      <c r="C204" s="19" t="s">
        <v>548</v>
      </c>
      <c r="D204" s="18" t="s">
        <v>30</v>
      </c>
      <c r="E204" s="18" t="s">
        <v>525</v>
      </c>
      <c r="F204" s="18" t="s">
        <v>549</v>
      </c>
      <c r="G204" s="37">
        <v>60</v>
      </c>
      <c r="H204" s="15">
        <v>73.8</v>
      </c>
      <c r="I204" s="15">
        <v>73.8</v>
      </c>
      <c r="J204" s="15">
        <f t="shared" si="17"/>
        <v>68.28</v>
      </c>
    </row>
    <row r="205" ht="25" customHeight="1" spans="1:10">
      <c r="A205" s="12">
        <v>203</v>
      </c>
      <c r="B205" s="28" t="s">
        <v>477</v>
      </c>
      <c r="C205" s="19" t="s">
        <v>550</v>
      </c>
      <c r="D205" s="18" t="s">
        <v>30</v>
      </c>
      <c r="E205" s="18" t="s">
        <v>525</v>
      </c>
      <c r="F205" s="18" t="s">
        <v>551</v>
      </c>
      <c r="G205" s="37">
        <v>60</v>
      </c>
      <c r="H205" s="15">
        <v>73</v>
      </c>
      <c r="I205" s="15" t="s">
        <v>163</v>
      </c>
      <c r="J205" s="15" t="s">
        <v>16</v>
      </c>
    </row>
    <row r="206" ht="25" customHeight="1" spans="1:10">
      <c r="A206" s="12">
        <v>204</v>
      </c>
      <c r="B206" s="28" t="s">
        <v>477</v>
      </c>
      <c r="C206" s="19" t="s">
        <v>552</v>
      </c>
      <c r="D206" s="18" t="s">
        <v>30</v>
      </c>
      <c r="E206" s="18" t="s">
        <v>525</v>
      </c>
      <c r="F206" s="18" t="s">
        <v>553</v>
      </c>
      <c r="G206" s="37">
        <v>63</v>
      </c>
      <c r="H206" s="15">
        <v>48.2</v>
      </c>
      <c r="I206" s="15" t="s">
        <v>16</v>
      </c>
      <c r="J206" s="15" t="s">
        <v>16</v>
      </c>
    </row>
    <row r="207" ht="25" customHeight="1" spans="1:10">
      <c r="A207" s="12">
        <v>205</v>
      </c>
      <c r="B207" s="28" t="s">
        <v>554</v>
      </c>
      <c r="C207" s="22" t="s">
        <v>555</v>
      </c>
      <c r="D207" s="26" t="s">
        <v>556</v>
      </c>
      <c r="E207" s="26" t="s">
        <v>557</v>
      </c>
      <c r="F207" s="26" t="s">
        <v>558</v>
      </c>
      <c r="G207" s="15">
        <v>90</v>
      </c>
      <c r="H207" s="15">
        <v>89.5</v>
      </c>
      <c r="I207" s="15">
        <v>63</v>
      </c>
      <c r="J207" s="15">
        <f t="shared" ref="J207:J210" si="18">G207*0.4+H207*0.3+I207*0.3</f>
        <v>81.75</v>
      </c>
    </row>
    <row r="208" ht="25" customHeight="1" spans="1:10">
      <c r="A208" s="12">
        <v>206</v>
      </c>
      <c r="B208" s="28" t="s">
        <v>554</v>
      </c>
      <c r="C208" s="22" t="s">
        <v>559</v>
      </c>
      <c r="D208" s="26" t="s">
        <v>556</v>
      </c>
      <c r="E208" s="26" t="s">
        <v>557</v>
      </c>
      <c r="F208" s="26" t="s">
        <v>560</v>
      </c>
      <c r="G208" s="15">
        <v>72</v>
      </c>
      <c r="H208" s="15">
        <v>76.5</v>
      </c>
      <c r="I208" s="15">
        <v>71.4</v>
      </c>
      <c r="J208" s="15">
        <f t="shared" si="18"/>
        <v>73.17</v>
      </c>
    </row>
    <row r="209" ht="25" customHeight="1" spans="1:10">
      <c r="A209" s="12">
        <v>207</v>
      </c>
      <c r="B209" s="28" t="s">
        <v>554</v>
      </c>
      <c r="C209" s="22" t="s">
        <v>561</v>
      </c>
      <c r="D209" s="26" t="s">
        <v>556</v>
      </c>
      <c r="E209" s="26" t="s">
        <v>557</v>
      </c>
      <c r="F209" s="26" t="s">
        <v>562</v>
      </c>
      <c r="G209" s="15">
        <v>71</v>
      </c>
      <c r="H209" s="15">
        <v>86.7</v>
      </c>
      <c r="I209" s="15">
        <v>62.4</v>
      </c>
      <c r="J209" s="15">
        <f t="shared" si="18"/>
        <v>73.13</v>
      </c>
    </row>
    <row r="210" ht="25" customHeight="1" spans="1:10">
      <c r="A210" s="12">
        <v>208</v>
      </c>
      <c r="B210" s="28" t="s">
        <v>554</v>
      </c>
      <c r="C210" s="22" t="s">
        <v>563</v>
      </c>
      <c r="D210" s="26" t="s">
        <v>556</v>
      </c>
      <c r="E210" s="26" t="s">
        <v>557</v>
      </c>
      <c r="F210" s="26" t="s">
        <v>564</v>
      </c>
      <c r="G210" s="15">
        <v>60</v>
      </c>
      <c r="H210" s="15">
        <v>70.2</v>
      </c>
      <c r="I210" s="15">
        <v>76.8</v>
      </c>
      <c r="J210" s="15">
        <f t="shared" si="18"/>
        <v>68.1</v>
      </c>
    </row>
    <row r="211" ht="25" customHeight="1" spans="1:10">
      <c r="A211" s="12">
        <v>209</v>
      </c>
      <c r="B211" s="28" t="s">
        <v>554</v>
      </c>
      <c r="C211" s="22" t="s">
        <v>565</v>
      </c>
      <c r="D211" s="26" t="s">
        <v>556</v>
      </c>
      <c r="E211" s="26" t="s">
        <v>557</v>
      </c>
      <c r="F211" s="26" t="s">
        <v>566</v>
      </c>
      <c r="G211" s="15">
        <v>61</v>
      </c>
      <c r="H211" s="15">
        <v>91.6</v>
      </c>
      <c r="I211" s="15">
        <v>53.4</v>
      </c>
      <c r="J211" s="15" t="s">
        <v>16</v>
      </c>
    </row>
    <row r="212" ht="25" customHeight="1" spans="1:10">
      <c r="A212" s="12">
        <v>210</v>
      </c>
      <c r="B212" s="28" t="s">
        <v>554</v>
      </c>
      <c r="C212" s="22" t="s">
        <v>567</v>
      </c>
      <c r="D212" s="26" t="s">
        <v>556</v>
      </c>
      <c r="E212" s="26" t="s">
        <v>557</v>
      </c>
      <c r="F212" s="26" t="s">
        <v>568</v>
      </c>
      <c r="G212" s="15">
        <v>71</v>
      </c>
      <c r="H212" s="15">
        <v>77.5</v>
      </c>
      <c r="I212" s="15">
        <v>52.6</v>
      </c>
      <c r="J212" s="15" t="s">
        <v>16</v>
      </c>
    </row>
    <row r="213" ht="25" customHeight="1" spans="1:10">
      <c r="A213" s="12">
        <v>211</v>
      </c>
      <c r="B213" s="28" t="s">
        <v>554</v>
      </c>
      <c r="C213" s="22" t="s">
        <v>569</v>
      </c>
      <c r="D213" s="26" t="s">
        <v>556</v>
      </c>
      <c r="E213" s="26" t="s">
        <v>557</v>
      </c>
      <c r="F213" s="26" t="s">
        <v>570</v>
      </c>
      <c r="G213" s="15">
        <v>75</v>
      </c>
      <c r="H213" s="15">
        <v>82.8</v>
      </c>
      <c r="I213" s="15">
        <v>52.6</v>
      </c>
      <c r="J213" s="15" t="s">
        <v>16</v>
      </c>
    </row>
    <row r="214" ht="25" customHeight="1" spans="1:10">
      <c r="A214" s="12">
        <v>212</v>
      </c>
      <c r="B214" s="28" t="s">
        <v>554</v>
      </c>
      <c r="C214" s="22" t="s">
        <v>571</v>
      </c>
      <c r="D214" s="26" t="s">
        <v>556</v>
      </c>
      <c r="E214" s="26" t="s">
        <v>557</v>
      </c>
      <c r="F214" s="26" t="s">
        <v>572</v>
      </c>
      <c r="G214" s="15">
        <v>69</v>
      </c>
      <c r="H214" s="15" t="s">
        <v>163</v>
      </c>
      <c r="I214" s="15" t="s">
        <v>16</v>
      </c>
      <c r="J214" s="15" t="s">
        <v>16</v>
      </c>
    </row>
    <row r="215" ht="25" customHeight="1" spans="1:10">
      <c r="A215" s="12">
        <v>213</v>
      </c>
      <c r="B215" s="28" t="s">
        <v>554</v>
      </c>
      <c r="C215" s="26" t="s">
        <v>573</v>
      </c>
      <c r="D215" s="26" t="s">
        <v>574</v>
      </c>
      <c r="E215" s="26" t="s">
        <v>575</v>
      </c>
      <c r="F215" s="26" t="s">
        <v>576</v>
      </c>
      <c r="G215" s="15">
        <v>70</v>
      </c>
      <c r="H215" s="15">
        <v>90.8</v>
      </c>
      <c r="I215" s="15">
        <v>82</v>
      </c>
      <c r="J215" s="15">
        <f>G215*0.4+H215*0.3+I215*0.3</f>
        <v>79.84</v>
      </c>
    </row>
    <row r="216" ht="25" customHeight="1" spans="1:10">
      <c r="A216" s="12">
        <v>214</v>
      </c>
      <c r="B216" s="28" t="s">
        <v>554</v>
      </c>
      <c r="C216" s="22" t="s">
        <v>577</v>
      </c>
      <c r="D216" s="26" t="s">
        <v>574</v>
      </c>
      <c r="E216" s="22" t="s">
        <v>575</v>
      </c>
      <c r="F216" s="22" t="s">
        <v>578</v>
      </c>
      <c r="G216" s="15">
        <v>71</v>
      </c>
      <c r="H216" s="15">
        <v>74.1</v>
      </c>
      <c r="I216" s="15">
        <v>60.6</v>
      </c>
      <c r="J216" s="15">
        <f>G216*0.4+H216*0.3+I216*0.3</f>
        <v>68.81</v>
      </c>
    </row>
    <row r="217" ht="25" customHeight="1" spans="1:10">
      <c r="A217" s="12">
        <v>215</v>
      </c>
      <c r="B217" s="28" t="s">
        <v>554</v>
      </c>
      <c r="C217" s="22" t="s">
        <v>579</v>
      </c>
      <c r="D217" s="22" t="s">
        <v>580</v>
      </c>
      <c r="E217" s="22" t="s">
        <v>581</v>
      </c>
      <c r="F217" s="22" t="s">
        <v>582</v>
      </c>
      <c r="G217" s="15">
        <v>61</v>
      </c>
      <c r="H217" s="15" t="s">
        <v>16</v>
      </c>
      <c r="I217" s="15">
        <v>79.2</v>
      </c>
      <c r="J217" s="15">
        <f t="shared" ref="J217:J219" si="19">G217*0.5+I217*0.5</f>
        <v>70.1</v>
      </c>
    </row>
    <row r="218" ht="25" customHeight="1" spans="1:10">
      <c r="A218" s="12">
        <v>216</v>
      </c>
      <c r="B218" s="28" t="s">
        <v>554</v>
      </c>
      <c r="C218" s="22" t="s">
        <v>583</v>
      </c>
      <c r="D218" s="22" t="s">
        <v>580</v>
      </c>
      <c r="E218" s="22" t="s">
        <v>581</v>
      </c>
      <c r="F218" s="22" t="s">
        <v>584</v>
      </c>
      <c r="G218" s="15">
        <v>61</v>
      </c>
      <c r="H218" s="15" t="s">
        <v>16</v>
      </c>
      <c r="I218" s="15">
        <v>74.2</v>
      </c>
      <c r="J218" s="15">
        <f t="shared" si="19"/>
        <v>67.6</v>
      </c>
    </row>
    <row r="219" ht="25" customHeight="1" spans="1:10">
      <c r="A219" s="12">
        <v>217</v>
      </c>
      <c r="B219" s="28" t="s">
        <v>554</v>
      </c>
      <c r="C219" s="22" t="s">
        <v>585</v>
      </c>
      <c r="D219" s="26" t="s">
        <v>30</v>
      </c>
      <c r="E219" s="26" t="s">
        <v>586</v>
      </c>
      <c r="F219" s="26" t="s">
        <v>587</v>
      </c>
      <c r="G219" s="15">
        <v>76</v>
      </c>
      <c r="H219" s="15" t="s">
        <v>16</v>
      </c>
      <c r="I219" s="15">
        <v>70.4</v>
      </c>
      <c r="J219" s="15">
        <f t="shared" si="19"/>
        <v>73.2</v>
      </c>
    </row>
    <row r="220" ht="25" customHeight="1" spans="1:10">
      <c r="A220" s="12">
        <v>218</v>
      </c>
      <c r="B220" s="28" t="s">
        <v>554</v>
      </c>
      <c r="C220" s="22" t="s">
        <v>588</v>
      </c>
      <c r="D220" s="26" t="s">
        <v>30</v>
      </c>
      <c r="E220" s="26" t="s">
        <v>586</v>
      </c>
      <c r="F220" s="26" t="s">
        <v>589</v>
      </c>
      <c r="G220" s="15">
        <v>62</v>
      </c>
      <c r="H220" s="15" t="s">
        <v>16</v>
      </c>
      <c r="I220" s="15">
        <v>55</v>
      </c>
      <c r="J220" s="15" t="s">
        <v>16</v>
      </c>
    </row>
    <row r="221" ht="25" customHeight="1" spans="1:10">
      <c r="A221" s="12">
        <v>219</v>
      </c>
      <c r="B221" s="28" t="s">
        <v>554</v>
      </c>
      <c r="C221" s="22" t="s">
        <v>590</v>
      </c>
      <c r="D221" s="26" t="s">
        <v>30</v>
      </c>
      <c r="E221" s="26" t="s">
        <v>586</v>
      </c>
      <c r="F221" s="26" t="s">
        <v>591</v>
      </c>
      <c r="G221" s="15">
        <v>68</v>
      </c>
      <c r="H221" s="15" t="s">
        <v>16</v>
      </c>
      <c r="I221" s="15">
        <v>51.6</v>
      </c>
      <c r="J221" s="15" t="s">
        <v>16</v>
      </c>
    </row>
    <row r="222" ht="25" customHeight="1" spans="1:10">
      <c r="A222" s="12">
        <v>220</v>
      </c>
      <c r="B222" s="28" t="s">
        <v>554</v>
      </c>
      <c r="C222" s="22" t="s">
        <v>592</v>
      </c>
      <c r="D222" s="22" t="s">
        <v>593</v>
      </c>
      <c r="E222" s="22" t="s">
        <v>594</v>
      </c>
      <c r="F222" s="22" t="s">
        <v>595</v>
      </c>
      <c r="G222" s="15">
        <v>77.5</v>
      </c>
      <c r="H222" s="15">
        <v>94.4</v>
      </c>
      <c r="I222" s="15">
        <v>78.8</v>
      </c>
      <c r="J222" s="15">
        <f>G222*0.4+H222*0.3+I222*0.3</f>
        <v>82.96</v>
      </c>
    </row>
    <row r="223" ht="25" customHeight="1" spans="1:10">
      <c r="A223" s="12">
        <v>221</v>
      </c>
      <c r="B223" s="28" t="s">
        <v>554</v>
      </c>
      <c r="C223" s="22" t="s">
        <v>596</v>
      </c>
      <c r="D223" s="22" t="s">
        <v>597</v>
      </c>
      <c r="E223" s="22" t="s">
        <v>598</v>
      </c>
      <c r="F223" s="22" t="s">
        <v>599</v>
      </c>
      <c r="G223" s="15">
        <v>84</v>
      </c>
      <c r="H223" s="15">
        <v>69.2</v>
      </c>
      <c r="I223" s="15">
        <v>70.8</v>
      </c>
      <c r="J223" s="15">
        <f>G223*0.4+H223*0.3+I223*0.3</f>
        <v>75.6</v>
      </c>
    </row>
  </sheetData>
  <mergeCells count="1">
    <mergeCell ref="A1:J1"/>
  </mergeCells>
  <pageMargins left="0" right="0" top="0.393055555555556" bottom="0" header="0" footer="0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HASEE</cp:lastModifiedBy>
  <dcterms:created xsi:type="dcterms:W3CDTF">2023-10-27T04:32:00Z</dcterms:created>
  <dcterms:modified xsi:type="dcterms:W3CDTF">2023-10-30T02:08:28Z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